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ate1904="1"/>
  <mc:AlternateContent xmlns:mc="http://schemas.openxmlformats.org/markup-compatibility/2006">
    <mc:Choice Requires="x15">
      <x15ac:absPath xmlns:x15ac="http://schemas.microsoft.com/office/spreadsheetml/2010/11/ac" url="/Users/pardo/Downloads/"/>
    </mc:Choice>
  </mc:AlternateContent>
  <xr:revisionPtr revIDLastSave="0" documentId="13_ncr:1_{CBF17500-A779-1547-92D2-B8FF4FAFB008}" xr6:coauthVersionLast="36" xr6:coauthVersionMax="36" xr10:uidLastSave="{00000000-0000-0000-0000-000000000000}"/>
  <bookViews>
    <workbookView xWindow="820" yWindow="440" windowWidth="37580" windowHeight="20140" tabRatio="960" firstSheet="1" activeTab="1" xr2:uid="{00000000-000D-0000-FFFF-FFFF00000000}"/>
  </bookViews>
  <sheets>
    <sheet name="0. Instructions" sheetId="1" r:id="rId1"/>
    <sheet name="1. Description générale" sheetId="2" r:id="rId2"/>
    <sheet name="2. Bilan années précédentes" sheetId="6" r:id="rId3"/>
    <sheet name="3. Budget" sheetId="3" r:id="rId4"/>
    <sheet name="4. Équipements" sheetId="4" r:id="rId5"/>
    <sheet name="5. Critères de sélection" sheetId="5" r:id="rId6"/>
    <sheet name="6.1 Budget réel année 1" sheetId="10" r:id="rId7"/>
    <sheet name="6.2 Budget réel année 2" sheetId="12" r:id="rId8"/>
    <sheet name="7. Fiche SLIME CLER" sheetId="7" r:id="rId9"/>
    <sheet name="Listes" sheetId="8" r:id="rId10"/>
  </sheets>
  <definedNames>
    <definedName name="_ftn1">"$#REF !.$#REF !$#REF !"</definedName>
    <definedName name="_ftnref1">"$#REF !.$A$28"</definedName>
    <definedName name="Excel_BuiltIn_Print_Area_1">'5. Critères de sélection'!$A$1:$B$18</definedName>
    <definedName name="_xlnm.Print_Area" localSheetId="0">'0. Instructions'!$A$1:$A$32</definedName>
    <definedName name="_xlnm.Print_Area" localSheetId="1">'1. Description générale'!$A$1:$E$63</definedName>
    <definedName name="_xlnm.Print_Area" localSheetId="2">'2. Bilan années précédentes'!$A$1:$C$25</definedName>
    <definedName name="_xlnm.Print_Area" localSheetId="3">'3. Budget'!$A$1:$L$64</definedName>
    <definedName name="_xlnm.Print_Area" localSheetId="4">'4. Équipements'!$A$1:$I$24</definedName>
    <definedName name="_xlnm.Print_Area" localSheetId="5">'5. Critères de sélection'!$A$1:$C$19</definedName>
    <definedName name="_xlnm.Print_Area" localSheetId="6">'6.1 Budget réel année 1'!$A$1:$F$34</definedName>
    <definedName name="_xlnm.Print_Area" localSheetId="7">'6.2 Budget réel année 2'!$A$1:$F$34</definedName>
  </definedNames>
  <calcPr calcId="162913"/>
</workbook>
</file>

<file path=xl/calcChain.xml><?xml version="1.0" encoding="utf-8"?>
<calcChain xmlns="http://schemas.openxmlformats.org/spreadsheetml/2006/main">
  <c r="B14" i="2" l="1"/>
  <c r="D19" i="2"/>
  <c r="D21" i="2" s="1"/>
  <c r="C21" i="2"/>
  <c r="B21" i="2"/>
  <c r="B18" i="7" s="1"/>
  <c r="B2" i="7"/>
  <c r="A39" i="7" s="1"/>
  <c r="H2" i="7"/>
  <c r="D39" i="7" s="1"/>
  <c r="B9" i="7"/>
  <c r="F42" i="7" s="1"/>
  <c r="B10" i="7"/>
  <c r="G42" i="7" s="1"/>
  <c r="B17" i="7"/>
  <c r="J42" i="7" s="1"/>
  <c r="H17" i="7"/>
  <c r="BX42" i="7" s="1"/>
  <c r="H19" i="7"/>
  <c r="BY42" i="7" s="1"/>
  <c r="H25" i="7"/>
  <c r="BZ42" i="7" s="1"/>
  <c r="H18" i="7"/>
  <c r="CA42" i="7" s="1"/>
  <c r="H22" i="7"/>
  <c r="CB42" i="7" s="1"/>
  <c r="CC42" i="7"/>
  <c r="CD42" i="7"/>
  <c r="CE42" i="7"/>
  <c r="CF42" i="7"/>
  <c r="CG42" i="7"/>
  <c r="H40" i="3"/>
  <c r="H41" i="3"/>
  <c r="H42" i="3"/>
  <c r="H43" i="3"/>
  <c r="B40" i="3"/>
  <c r="B41" i="3"/>
  <c r="B42" i="3"/>
  <c r="B43" i="3"/>
  <c r="E33" i="3"/>
  <c r="E34" i="3"/>
  <c r="H31" i="7"/>
  <c r="E9" i="3"/>
  <c r="E8" i="3" s="1"/>
  <c r="E11" i="3"/>
  <c r="E15" i="3"/>
  <c r="E14" i="3" s="1"/>
  <c r="E16" i="3"/>
  <c r="E21" i="3"/>
  <c r="E20" i="3"/>
  <c r="E23" i="3"/>
  <c r="E22" i="3" s="1"/>
  <c r="E24" i="3"/>
  <c r="E25" i="3"/>
  <c r="E28" i="3"/>
  <c r="E26" i="3" s="1"/>
  <c r="E35" i="3"/>
  <c r="K33" i="3"/>
  <c r="K34" i="3"/>
  <c r="K35" i="3"/>
  <c r="K9" i="3"/>
  <c r="K8" i="3" s="1"/>
  <c r="K11" i="3"/>
  <c r="K15" i="3"/>
  <c r="K14" i="3" s="1"/>
  <c r="K16" i="3"/>
  <c r="K21" i="3"/>
  <c r="K20" i="3" s="1"/>
  <c r="K23" i="3"/>
  <c r="K24" i="3"/>
  <c r="K22" i="3" s="1"/>
  <c r="K25" i="3"/>
  <c r="K28" i="3"/>
  <c r="C11" i="2"/>
  <c r="D20" i="2"/>
  <c r="D20" i="7" s="1"/>
  <c r="C25" i="10"/>
  <c r="E25" i="10"/>
  <c r="C20" i="10"/>
  <c r="E20" i="10" s="1"/>
  <c r="D20" i="10"/>
  <c r="C21" i="10"/>
  <c r="E21" i="10" s="1"/>
  <c r="C22" i="10"/>
  <c r="D22" i="10"/>
  <c r="E22" i="10" s="1"/>
  <c r="C18" i="10"/>
  <c r="E18" i="10" s="1"/>
  <c r="E17" i="10" s="1"/>
  <c r="C12" i="10"/>
  <c r="E12" i="10"/>
  <c r="C13" i="10"/>
  <c r="E13" i="10"/>
  <c r="B6" i="10"/>
  <c r="E6" i="10"/>
  <c r="D6" i="10"/>
  <c r="B8" i="10"/>
  <c r="E8" i="10" s="1"/>
  <c r="D8" i="10"/>
  <c r="E27" i="3"/>
  <c r="E17" i="3"/>
  <c r="E18" i="3"/>
  <c r="E19" i="3"/>
  <c r="E10" i="3"/>
  <c r="E12" i="3"/>
  <c r="E13" i="3"/>
  <c r="K10" i="3"/>
  <c r="K12" i="3"/>
  <c r="K13" i="3"/>
  <c r="K17" i="3"/>
  <c r="K18" i="3"/>
  <c r="K19" i="3"/>
  <c r="K27" i="3"/>
  <c r="K26" i="3" s="1"/>
  <c r="E3" i="12"/>
  <c r="E3" i="10"/>
  <c r="H30" i="7"/>
  <c r="H29" i="7"/>
  <c r="H23" i="7"/>
  <c r="H24" i="7"/>
  <c r="H21" i="7"/>
  <c r="H20" i="7"/>
  <c r="H6" i="7"/>
  <c r="H7" i="7"/>
  <c r="H8" i="7"/>
  <c r="H9" i="7"/>
  <c r="H10" i="7"/>
  <c r="H11" i="7"/>
  <c r="H12" i="7"/>
  <c r="H13" i="7"/>
  <c r="D6" i="7"/>
  <c r="B5" i="7"/>
  <c r="B63" i="3"/>
  <c r="D21" i="12"/>
  <c r="D22" i="12"/>
  <c r="D20" i="12"/>
  <c r="E20" i="12"/>
  <c r="E19" i="12" s="1"/>
  <c r="C25" i="12"/>
  <c r="E25" i="12" s="1"/>
  <c r="C24" i="12"/>
  <c r="C21" i="12"/>
  <c r="E21" i="12" s="1"/>
  <c r="C22" i="12"/>
  <c r="C20" i="12"/>
  <c r="C18" i="12"/>
  <c r="C13" i="12"/>
  <c r="C14" i="12"/>
  <c r="C15" i="12"/>
  <c r="C16" i="12"/>
  <c r="C12" i="12"/>
  <c r="E12" i="12" s="1"/>
  <c r="E11" i="12" s="1"/>
  <c r="B7" i="12"/>
  <c r="E7" i="12"/>
  <c r="C7" i="12"/>
  <c r="D7" i="12"/>
  <c r="B8" i="12"/>
  <c r="E8" i="12"/>
  <c r="C8" i="12"/>
  <c r="D8" i="12"/>
  <c r="B9" i="12"/>
  <c r="E9" i="12" s="1"/>
  <c r="C9" i="12"/>
  <c r="D9" i="12"/>
  <c r="B10" i="12"/>
  <c r="C10" i="12"/>
  <c r="D10" i="12"/>
  <c r="D6" i="12"/>
  <c r="C6" i="12"/>
  <c r="B6" i="12"/>
  <c r="E6" i="12" s="1"/>
  <c r="E5" i="12" s="1"/>
  <c r="A25" i="12"/>
  <c r="A24" i="12"/>
  <c r="A22" i="12"/>
  <c r="A21" i="12"/>
  <c r="A20" i="12"/>
  <c r="A18" i="12"/>
  <c r="A16" i="12"/>
  <c r="A15" i="12"/>
  <c r="A14" i="12"/>
  <c r="A13" i="12"/>
  <c r="A12" i="12"/>
  <c r="A10" i="12"/>
  <c r="A9" i="12"/>
  <c r="A8" i="12"/>
  <c r="A7" i="12"/>
  <c r="A6" i="12"/>
  <c r="F5" i="12"/>
  <c r="F11" i="12"/>
  <c r="F17" i="12"/>
  <c r="F19" i="12"/>
  <c r="F23" i="12"/>
  <c r="E10" i="12"/>
  <c r="E13" i="12"/>
  <c r="E14" i="12"/>
  <c r="E15" i="12"/>
  <c r="E16" i="12"/>
  <c r="E18" i="12"/>
  <c r="E17" i="12" s="1"/>
  <c r="E22" i="12"/>
  <c r="E24" i="12"/>
  <c r="E23" i="12" s="1"/>
  <c r="F19" i="10"/>
  <c r="F11" i="10"/>
  <c r="F5" i="10"/>
  <c r="C24" i="10"/>
  <c r="E24" i="10"/>
  <c r="E23" i="10"/>
  <c r="D21" i="10"/>
  <c r="C14" i="10"/>
  <c r="E14" i="10"/>
  <c r="C15" i="10"/>
  <c r="E15" i="10"/>
  <c r="C16" i="10"/>
  <c r="E16" i="10"/>
  <c r="A25" i="10"/>
  <c r="A24" i="10"/>
  <c r="A21" i="10"/>
  <c r="A22" i="10"/>
  <c r="A20" i="10"/>
  <c r="A18" i="10"/>
  <c r="A13" i="10"/>
  <c r="A14" i="10"/>
  <c r="A15" i="10"/>
  <c r="A16" i="10"/>
  <c r="A12" i="10"/>
  <c r="B7" i="10"/>
  <c r="E7" i="10" s="1"/>
  <c r="D7" i="10"/>
  <c r="B9" i="10"/>
  <c r="E9" i="10" s="1"/>
  <c r="D9" i="10"/>
  <c r="B10" i="10"/>
  <c r="D10" i="10"/>
  <c r="E10" i="10" s="1"/>
  <c r="A7" i="10"/>
  <c r="C7" i="10"/>
  <c r="A8" i="10"/>
  <c r="C8" i="10"/>
  <c r="A9" i="10"/>
  <c r="C9" i="10"/>
  <c r="A10" i="10"/>
  <c r="C10" i="10"/>
  <c r="C6" i="10"/>
  <c r="A6" i="10"/>
  <c r="F17" i="10"/>
  <c r="F23" i="10"/>
  <c r="B61" i="3"/>
  <c r="B20" i="7"/>
  <c r="B19" i="7"/>
  <c r="B4" i="7"/>
  <c r="D5" i="7"/>
  <c r="B6" i="7"/>
  <c r="H5" i="7"/>
  <c r="C16" i="5"/>
  <c r="C15" i="5"/>
  <c r="C14" i="5"/>
  <c r="B16" i="5"/>
  <c r="B62" i="3"/>
  <c r="D4" i="7"/>
  <c r="D3" i="7"/>
  <c r="D2" i="7"/>
  <c r="B3" i="7"/>
  <c r="H39" i="3"/>
  <c r="H44" i="3" s="1"/>
  <c r="I12" i="4"/>
  <c r="I11" i="4"/>
  <c r="I10" i="4"/>
  <c r="I9" i="4"/>
  <c r="I8" i="4"/>
  <c r="I7" i="4"/>
  <c r="I6" i="4"/>
  <c r="I5" i="4"/>
  <c r="I4" i="4"/>
  <c r="I13" i="4"/>
  <c r="B39" i="3"/>
  <c r="B44" i="3" s="1"/>
  <c r="B14" i="6"/>
  <c r="A14" i="6"/>
  <c r="C5" i="6"/>
  <c r="D15" i="4"/>
  <c r="D14" i="4"/>
  <c r="D17" i="4"/>
  <c r="D13" i="4"/>
  <c r="D16" i="4"/>
  <c r="D18" i="4"/>
  <c r="D19" i="4"/>
  <c r="D20" i="4"/>
  <c r="D21" i="4"/>
  <c r="D4" i="4"/>
  <c r="D22" i="4"/>
  <c r="D5" i="4"/>
  <c r="D6" i="4"/>
  <c r="D7" i="4"/>
  <c r="D8" i="4"/>
  <c r="D9" i="4"/>
  <c r="D10" i="4"/>
  <c r="D11" i="4"/>
  <c r="D12" i="4"/>
  <c r="A1" i="5"/>
  <c r="E11" i="10"/>
  <c r="BF42" i="7"/>
  <c r="B13" i="7"/>
  <c r="I4" i="3" s="1"/>
  <c r="D3" i="12" s="1"/>
  <c r="C19" i="2"/>
  <c r="C19" i="7" s="1"/>
  <c r="D9" i="7"/>
  <c r="H42" i="7" s="1"/>
  <c r="B14" i="7"/>
  <c r="C20" i="2"/>
  <c r="C20" i="7" s="1"/>
  <c r="C14" i="7"/>
  <c r="BG42" i="7"/>
  <c r="K32" i="3" l="1"/>
  <c r="E32" i="3"/>
  <c r="C13" i="7"/>
  <c r="D13" i="7" s="1"/>
  <c r="E26" i="12"/>
  <c r="F26" i="12" s="1"/>
  <c r="F28" i="12" s="1"/>
  <c r="C30" i="12" s="1"/>
  <c r="C31" i="12" s="1"/>
  <c r="E19" i="10"/>
  <c r="E29" i="3"/>
  <c r="B34" i="7" s="1"/>
  <c r="E5" i="10"/>
  <c r="K29" i="3"/>
  <c r="B35" i="7" s="1"/>
  <c r="K48" i="3"/>
  <c r="D35" i="7"/>
  <c r="C18" i="7"/>
  <c r="B14" i="5"/>
  <c r="D19" i="7"/>
  <c r="B29" i="7"/>
  <c r="C19" i="5" s="1"/>
  <c r="K42" i="7"/>
  <c r="D14" i="7"/>
  <c r="B15" i="5"/>
  <c r="B12" i="7"/>
  <c r="C12" i="7" s="1"/>
  <c r="B33" i="7" l="1"/>
  <c r="K4" i="3"/>
  <c r="F3" i="12" s="1"/>
  <c r="BQ42" i="7"/>
  <c r="E26" i="10"/>
  <c r="F26" i="10" s="1"/>
  <c r="F28" i="10" s="1"/>
  <c r="C30" i="10" s="1"/>
  <c r="C31" i="10" s="1"/>
  <c r="BP42" i="7"/>
  <c r="H50" i="3"/>
  <c r="H51" i="3" s="1"/>
  <c r="K47" i="3"/>
  <c r="B28" i="7" s="1"/>
  <c r="C28" i="7" s="1"/>
  <c r="E48" i="3"/>
  <c r="E28" i="12"/>
  <c r="E4" i="3"/>
  <c r="F3" i="10" s="1"/>
  <c r="D12" i="7"/>
  <c r="D33" i="7"/>
  <c r="D34" i="7"/>
  <c r="C4" i="3"/>
  <c r="D3" i="10" s="1"/>
  <c r="C33" i="7"/>
  <c r="C34" i="7" s="1"/>
  <c r="C35" i="7" s="1"/>
  <c r="B24" i="7" l="1"/>
  <c r="D27" i="7"/>
  <c r="D28" i="7"/>
  <c r="B50" i="3"/>
  <c r="B51" i="3" s="1"/>
  <c r="E47" i="3"/>
  <c r="A14" i="2" s="1"/>
  <c r="E28" i="10"/>
  <c r="V42" i="7" l="1"/>
  <c r="W42" i="7" s="1"/>
  <c r="D24" i="7"/>
  <c r="B27" i="7"/>
  <c r="C27" i="7" s="1"/>
  <c r="B23" i="7" l="1"/>
  <c r="C14" i="2"/>
  <c r="B19" i="5"/>
  <c r="B25" i="7" l="1"/>
  <c r="R42" i="7"/>
  <c r="S42" i="7" s="1"/>
  <c r="D23" i="7"/>
</calcChain>
</file>

<file path=xl/sharedStrings.xml><?xml version="1.0" encoding="utf-8"?>
<sst xmlns="http://schemas.openxmlformats.org/spreadsheetml/2006/main" count="513" uniqueCount="365">
  <si>
    <t>Note pour remplir le dossier de candidature</t>
  </si>
  <si>
    <r>
      <t>Se référer au site internet du SLIME (</t>
    </r>
    <r>
      <rPr>
        <b/>
        <sz val="12"/>
        <color indexed="12"/>
        <rFont val="Arial"/>
        <family val="2"/>
      </rPr>
      <t>www.lesslime.fr</t>
    </r>
    <r>
      <rPr>
        <sz val="12"/>
        <rFont val="Arial"/>
        <family val="2"/>
      </rPr>
      <t>) pour :
le descriptif du dispositif, la foire aux questions, les vidéos présentant les visites à domicile, le dossier de candidature, les actualités du dispositif</t>
    </r>
  </si>
  <si>
    <t>NE REMPLIR QUE LES CASES EN VERT</t>
  </si>
  <si>
    <t xml:space="preserve">NB : Pour aller à la ligne dans une même cellule, taper [Alt]+[Entrée] sur PC et [ctrlt]+[cmd]+[entrée] sur mac </t>
  </si>
  <si>
    <r>
      <t xml:space="preserve">Pour l’onglet </t>
    </r>
    <r>
      <rPr>
        <b/>
        <sz val="12"/>
        <rFont val="Arial"/>
        <family val="2"/>
      </rPr>
      <t>1. Description générale</t>
    </r>
  </si>
  <si>
    <t>La "Présentation générale de l’action" doit être synthétique (3000 caractères maximum). Il est possible d’ajouter une ou deux pages dans un document séparé et/ou un schéma explicatif de votre dispositif.</t>
  </si>
  <si>
    <t>Remplir les cases en vert en face des "équipements" (suite à une demande de devis ou à une simple estimation).</t>
  </si>
  <si>
    <t>Description générale du dispositif SLIME</t>
  </si>
  <si>
    <t>Merci de ne compléter/modifier que les cases vertes</t>
  </si>
  <si>
    <r>
      <t>Collectivité pilotant le SLIME</t>
    </r>
    <r>
      <rPr>
        <i/>
        <sz val="10"/>
        <rFont val="Arial"/>
        <family val="2"/>
      </rPr>
      <t xml:space="preserve"> (cf critère de sélection 1)</t>
    </r>
  </si>
  <si>
    <t>Territoire d'action du dispositif SLIME</t>
  </si>
  <si>
    <t>Responsable du dispositif (NOM Prénom)</t>
  </si>
  <si>
    <t>Adresse email</t>
  </si>
  <si>
    <t>Numéro de téléphone</t>
  </si>
  <si>
    <t>Date de début du dispositif</t>
  </si>
  <si>
    <t>Date de fin du dispositif</t>
  </si>
  <si>
    <t>Durée de l'action (en mois)</t>
  </si>
  <si>
    <t xml:space="preserve">Budget total du dispositif local SLIME </t>
  </si>
  <si>
    <t>Budget de la collectivité éligible CEE via le SLIME</t>
  </si>
  <si>
    <t>Nombre de ménages sur le territoire d'action</t>
  </si>
  <si>
    <r>
      <t xml:space="preserve">Nombre de ménages qui recevront une visite  </t>
    </r>
    <r>
      <rPr>
        <i/>
        <sz val="10"/>
        <rFont val="Arial"/>
        <family val="2"/>
      </rPr>
      <t>(cf critère 8)</t>
    </r>
  </si>
  <si>
    <t>Budget prévisionnel détaillé du dispositif SLIME</t>
  </si>
  <si>
    <t>Activités</t>
  </si>
  <si>
    <t>Coût jour de travail</t>
  </si>
  <si>
    <t>OU  Coût unitaire</t>
  </si>
  <si>
    <t>Nombre (jours, km, kits…)</t>
  </si>
  <si>
    <t>Dépenses prévisionnelles de la collectivité</t>
  </si>
  <si>
    <t>Charges de personnel de la collectivité</t>
  </si>
  <si>
    <t>Animateur SLIME</t>
  </si>
  <si>
    <t>Chargé de communication</t>
  </si>
  <si>
    <t>Recrutement des conseillers en énergie à domicile</t>
  </si>
  <si>
    <t>Partenaires opérationnels</t>
  </si>
  <si>
    <t>Partenaire opérationnel 3</t>
  </si>
  <si>
    <t>Partenaire opérationnel 4</t>
  </si>
  <si>
    <t>Partenaire opérationnel 5</t>
  </si>
  <si>
    <t>Communication</t>
  </si>
  <si>
    <t>Visites à domicile</t>
  </si>
  <si>
    <t>Coûts de déplacement</t>
  </si>
  <si>
    <t>Autres activités (précisez l'intitulé si "Autre")</t>
  </si>
  <si>
    <t>Formation des chargés de visite</t>
  </si>
  <si>
    <t>Autre</t>
  </si>
  <si>
    <t>BUDGET TOTAL DU DISPOSITIF (TOUS FINANCEURS CONFONDUS)</t>
  </si>
  <si>
    <t>MONTANT DE BASE POUR LE CALCUL DES MWh CUMAC</t>
  </si>
  <si>
    <t>soit</t>
  </si>
  <si>
    <t>MWh cumac</t>
  </si>
  <si>
    <t>Nom de la structure (Type de contrat)</t>
  </si>
  <si>
    <t>Budget alloué dans le dispositif</t>
  </si>
  <si>
    <t>Rôle dans le dispositif</t>
  </si>
  <si>
    <t>Partenaire opérationnel 3 (Type de contrat)</t>
  </si>
  <si>
    <t>Partenaire opérationnel 4 (Type de contrat)</t>
  </si>
  <si>
    <t>Partenaire opérationnel 5 (Type de contrat)</t>
  </si>
  <si>
    <t>Total</t>
  </si>
  <si>
    <t>Montant de la participation</t>
  </si>
  <si>
    <t>partenaire financier 1</t>
  </si>
  <si>
    <t>partenaire financier 2</t>
  </si>
  <si>
    <t>partenaire financier 3</t>
  </si>
  <si>
    <t>partenaire financier 4</t>
  </si>
  <si>
    <t>partenaire financier 5</t>
  </si>
  <si>
    <t>Coût unitaire</t>
  </si>
  <si>
    <t>Nombre</t>
  </si>
  <si>
    <t>Fiche n° BAR-EQ-01 
Lampe de classe A pour la métropole</t>
  </si>
  <si>
    <t>Fiche n° BAR-EQ-06
Coupe-veille automatique</t>
  </si>
  <si>
    <t>Fiche n° BAR-EQ-07Lampe à LED pour l'éclairage d'accentuation</t>
  </si>
  <si>
    <t>Fiche n° BAR-TH-15
Isolation d’un réseau hydraulique de chauffage</t>
  </si>
  <si>
    <t>Fiche n° BAR-TH-17
Robinet thermostatique</t>
  </si>
  <si>
    <t>Fiche n° BAR-TH-18
Programmateur d'intermittence centralisé pour un chauffage à combustible</t>
  </si>
  <si>
    <t>Fiiche n° BAR-TH-20
Programmateur d'intermittence centralisé pour un chauffage électrique</t>
  </si>
  <si>
    <t>Fiche n° BAR-TH-21
Système de comptage individuel d'énergie de chauffage</t>
  </si>
  <si>
    <t>Fiche n° BAR-TH-49
Système hydro-économe (France métropolitaine)</t>
  </si>
  <si>
    <t>TOTAL</t>
  </si>
  <si>
    <t>Réflecteur de chaleur</t>
  </si>
  <si>
    <t>Joint de fenêtre</t>
  </si>
  <si>
    <t>Bas de porte</t>
  </si>
  <si>
    <t>Doubles-rideaux épais</t>
  </si>
  <si>
    <t>Autre équipement d'économie d'énergie (préciser)</t>
  </si>
  <si>
    <t>Critères de sélection</t>
  </si>
  <si>
    <t>Vérifié</t>
  </si>
  <si>
    <t>Commentaires pour le jury de sélection</t>
  </si>
  <si>
    <t>1. Le dispositif est piloté et financé ou co-financé par une ou des collectivités locales.</t>
  </si>
  <si>
    <r>
      <t xml:space="preserve">2. Le dispositif cible les </t>
    </r>
    <r>
      <rPr>
        <b/>
        <sz val="10"/>
        <rFont val="Arial"/>
        <family val="2"/>
      </rPr>
      <t>ménages en situation de précarité énergétique</t>
    </r>
    <r>
      <rPr>
        <sz val="10"/>
        <rFont val="Arial"/>
        <family val="2"/>
      </rPr>
      <t xml:space="preserve">, telle que définie dans la loi n° 90-449 du 31 mai 1990 visant à la mise en oeuvre du droit au logement, et </t>
    </r>
    <r>
      <rPr>
        <b/>
        <sz val="10"/>
        <rFont val="Arial"/>
        <family val="2"/>
      </rPr>
      <t>quel que soit le statut d'occupation du logemen</t>
    </r>
    <r>
      <rPr>
        <sz val="10"/>
        <rFont val="Arial"/>
        <family val="2"/>
      </rPr>
      <t>t.</t>
    </r>
  </si>
  <si>
    <r>
      <t>3. Le dispositif prévoit une ou plusieurs démarche(s) d’</t>
    </r>
    <r>
      <rPr>
        <b/>
        <sz val="10"/>
        <rFont val="Arial"/>
        <family val="2"/>
      </rPr>
      <t>identification des publics cibles</t>
    </r>
    <r>
      <rPr>
        <sz val="10"/>
        <rFont val="Arial"/>
        <family val="2"/>
      </rPr>
      <t xml:space="preserve">, qu'elle est en mesure d'expliciter. Il s'agit de : </t>
    </r>
  </si>
  <si>
    <r>
      <t xml:space="preserve">Ø     </t>
    </r>
    <r>
      <rPr>
        <b/>
        <sz val="10"/>
        <rFont val="Arial"/>
        <family val="2"/>
      </rPr>
      <t>Traiter le stock de dossiers FSL</t>
    </r>
    <r>
      <rPr>
        <sz val="10"/>
        <rFont val="Arial"/>
        <family val="2"/>
      </rPr>
      <t xml:space="preserve"> qui constitue un premier gisement de cas à visiter systématiquement, notamment les ménages qui ont bénéficié plusieurs fois d’aides pour impayés d’énergie. </t>
    </r>
  </si>
  <si>
    <r>
      <t xml:space="preserve">Ø     Mener une campagne de </t>
    </r>
    <r>
      <rPr>
        <b/>
        <sz val="10"/>
        <rFont val="Arial"/>
        <family val="2"/>
      </rPr>
      <t>visites systématiques dans les zones où se concentrent les situations de précarité énergétique</t>
    </r>
    <r>
      <rPr>
        <sz val="10"/>
        <rFont val="Arial"/>
        <family val="2"/>
      </rPr>
      <t>.</t>
    </r>
  </si>
  <si>
    <r>
      <t xml:space="preserve">Ø     Intervenir au cas par cas, </t>
    </r>
    <r>
      <rPr>
        <b/>
        <sz val="10"/>
        <rFont val="Arial"/>
        <family val="2"/>
      </rPr>
      <t>suite à un signalement</t>
    </r>
    <r>
      <rPr>
        <sz val="10"/>
        <rFont val="Arial"/>
        <family val="2"/>
      </rPr>
      <t xml:space="preserve"> par des « donneurs d’alertes » (travailleurs sociaux, intervenants médicaux…) ou par les ménages eux-mêmes.</t>
    </r>
  </si>
  <si>
    <t>Ø     Autre démarche d'identification (à détailler)</t>
  </si>
  <si>
    <r>
      <t xml:space="preserve">4. Le dispositif comporte </t>
    </r>
    <r>
      <rPr>
        <b/>
        <sz val="10"/>
        <rFont val="Arial"/>
        <family val="2"/>
      </rPr>
      <t>a minima une visite du ménage dans son logement</t>
    </r>
    <r>
      <rPr>
        <sz val="10"/>
        <rFont val="Arial"/>
        <family val="2"/>
      </rPr>
      <t xml:space="preserve">, qui vise à établir avec la famille un diagnostic socio-technique de sa situation.  Cette visite ne pré-suppose pas de travaux. Elle est d'abord destinée à identifier les situations de précarité énergétique, et qualifier la situation du ménage. </t>
    </r>
  </si>
  <si>
    <r>
      <t xml:space="preserve">6. </t>
    </r>
    <r>
      <rPr>
        <b/>
        <sz val="10"/>
        <rFont val="Arial"/>
        <family val="2"/>
      </rPr>
      <t>En amont des visites</t>
    </r>
    <r>
      <rPr>
        <sz val="10"/>
        <rFont val="Arial"/>
        <family val="2"/>
      </rPr>
      <t>, le dispositif prévoit et organise l</t>
    </r>
    <r>
      <rPr>
        <b/>
        <sz val="10"/>
        <rFont val="Arial"/>
        <family val="2"/>
      </rPr>
      <t>’information et la coordination régulière des partenaires concernés</t>
    </r>
    <r>
      <rPr>
        <sz val="10"/>
        <rFont val="Arial"/>
        <family val="2"/>
      </rPr>
      <t>, notamment pour les donneurs d’alerte et relais locaux à même de faire « remonter » des ménages susceptibles de bénéficier d’une visite à domicile.</t>
    </r>
  </si>
  <si>
    <r>
      <t xml:space="preserve">7. </t>
    </r>
    <r>
      <rPr>
        <b/>
        <sz val="10"/>
        <rFont val="Arial"/>
        <family val="2"/>
      </rPr>
      <t>Après la réalisation des visites</t>
    </r>
    <r>
      <rPr>
        <sz val="10"/>
        <rFont val="Arial"/>
        <family val="2"/>
      </rPr>
      <t xml:space="preserve">, le dispositif prévoit les </t>
    </r>
    <r>
      <rPr>
        <b/>
        <sz val="10"/>
        <rFont val="Arial"/>
        <family val="2"/>
      </rPr>
      <t>outils de liaison et l'organisation nécessaires</t>
    </r>
    <r>
      <rPr>
        <sz val="10"/>
        <rFont val="Arial"/>
        <family val="2"/>
      </rPr>
      <t xml:space="preserve"> pour assurer, chaque fois qu'ils pourraient être éligibles,</t>
    </r>
    <r>
      <rPr>
        <b/>
        <sz val="10"/>
        <rFont val="Arial"/>
        <family val="2"/>
      </rPr>
      <t xml:space="preserve"> la réorientation des ménages</t>
    </r>
    <r>
      <rPr>
        <sz val="10"/>
        <rFont val="Arial"/>
        <family val="2"/>
      </rPr>
      <t xml:space="preserve"> détectés via le SLIME vers les dispositifs locaux et/ou nationaux de lutte contre la précarité énergétique mobilisables sur le territoire (notamment le programme Habiter Mieux)</t>
    </r>
  </si>
  <si>
    <t>9. Le dispositif concerné n'est pas co-financé par l’ADEME</t>
  </si>
  <si>
    <r>
      <t>Nom local du dispositif (</t>
    </r>
    <r>
      <rPr>
        <i/>
        <sz val="10"/>
        <rFont val="Arial"/>
        <family val="2"/>
      </rPr>
      <t>par ex. SLIME CLER…</t>
    </r>
    <r>
      <rPr>
        <sz val="10"/>
        <rFont val="Arial"/>
        <family val="2"/>
      </rPr>
      <t>)</t>
    </r>
  </si>
  <si>
    <r>
      <t xml:space="preserve">8. Les objectifs des visites à domicile correspondent à </t>
    </r>
    <r>
      <rPr>
        <b/>
        <sz val="10"/>
        <rFont val="Arial"/>
        <family val="2"/>
      </rPr>
      <t>au moins 1 ménage/1000</t>
    </r>
    <r>
      <rPr>
        <sz val="10"/>
        <color indexed="8"/>
        <rFont val="Arial"/>
        <family val="2"/>
      </rPr>
      <t xml:space="preserve"> par an </t>
    </r>
    <r>
      <rPr>
        <sz val="10"/>
        <rFont val="Arial"/>
        <family val="2"/>
      </rPr>
      <t xml:space="preserve">sur le territoire d'action (département, ville, EPCI, territoire expérimental circonscrit), </t>
    </r>
    <r>
      <rPr>
        <b/>
        <sz val="10"/>
        <rFont val="Arial"/>
        <family val="2"/>
      </rPr>
      <t>2 ménages/1000 pour un second SLIME</t>
    </r>
    <r>
      <rPr>
        <sz val="10"/>
        <rFont val="Arial"/>
        <family val="2"/>
      </rPr>
      <t xml:space="preserve"> et </t>
    </r>
    <r>
      <rPr>
        <b/>
        <sz val="10"/>
        <rFont val="Arial"/>
        <family val="2"/>
      </rPr>
      <t xml:space="preserve">1 ménage/2000 </t>
    </r>
    <r>
      <rPr>
        <sz val="10"/>
        <rFont val="Arial"/>
        <family val="2"/>
      </rPr>
      <t>pour les régions et par an.</t>
    </r>
  </si>
  <si>
    <t>Partenaire opérationnel 1</t>
  </si>
  <si>
    <t>Partenaire opérationnel 2</t>
  </si>
  <si>
    <t>Matériel de communication</t>
  </si>
  <si>
    <t>Collectivité Pilote</t>
  </si>
  <si>
    <t>Personne contact: Bouchra Zeroual - bouchra.zeroual@cler.org - 01 55 86 80 01</t>
  </si>
  <si>
    <t>Bilan du SLIME précédent</t>
  </si>
  <si>
    <r>
      <t xml:space="preserve">Pour l’onglet </t>
    </r>
    <r>
      <rPr>
        <b/>
        <sz val="12"/>
        <rFont val="Arial"/>
        <family val="2"/>
      </rPr>
      <t>2. Bilan années précédentes</t>
    </r>
  </si>
  <si>
    <r>
      <t xml:space="preserve">Pour l’onglet </t>
    </r>
    <r>
      <rPr>
        <b/>
        <sz val="12"/>
        <rFont val="Arial"/>
        <family val="2"/>
      </rPr>
      <t>3. Budget</t>
    </r>
  </si>
  <si>
    <r>
      <t xml:space="preserve">Pour l’onglet </t>
    </r>
    <r>
      <rPr>
        <b/>
        <sz val="12"/>
        <rFont val="Arial"/>
        <family val="2"/>
      </rPr>
      <t>4. Équipements</t>
    </r>
  </si>
  <si>
    <r>
      <t>Budget</t>
    </r>
    <r>
      <rPr>
        <sz val="10"/>
        <rFont val="Arial"/>
        <family val="2"/>
      </rPr>
      <t xml:space="preserve"> prévisionnel</t>
    </r>
    <r>
      <rPr>
        <sz val="10"/>
        <rFont val="Arial"/>
        <family val="2"/>
      </rPr>
      <t xml:space="preserve"> de la collectivité pour le SLIME </t>
    </r>
  </si>
  <si>
    <r>
      <t>Budget réel</t>
    </r>
    <r>
      <rPr>
        <sz val="10"/>
        <rFont val="Arial"/>
        <family val="2"/>
      </rPr>
      <t xml:space="preserve"> de la collectivité pour le SLIME </t>
    </r>
  </si>
  <si>
    <t>Valorisation des CEE (€/Mwh cumac)</t>
  </si>
  <si>
    <r>
      <t xml:space="preserve">Nombre </t>
    </r>
    <r>
      <rPr>
        <sz val="10"/>
        <rFont val="Arial"/>
        <family val="2"/>
      </rPr>
      <t xml:space="preserve">prévu </t>
    </r>
    <r>
      <rPr>
        <sz val="10"/>
        <rFont val="Arial"/>
        <family val="2"/>
      </rPr>
      <t>de ménages</t>
    </r>
    <r>
      <rPr>
        <sz val="10"/>
        <rFont val="Arial"/>
        <family val="2"/>
      </rPr>
      <t xml:space="preserve"> recevant une visite</t>
    </r>
  </si>
  <si>
    <r>
      <t xml:space="preserve">Nombre réel </t>
    </r>
    <r>
      <rPr>
        <sz val="10"/>
        <rFont val="Arial"/>
        <family val="2"/>
      </rPr>
      <t>de ménages</t>
    </r>
    <r>
      <rPr>
        <sz val="10"/>
        <rFont val="Arial"/>
        <family val="2"/>
      </rPr>
      <t xml:space="preserve"> ayant reçu une visite</t>
    </r>
  </si>
  <si>
    <t>Équipements d'économies d'énergie (visés ou non par une fiche)</t>
  </si>
  <si>
    <r>
      <t xml:space="preserve">Partenaire opérationnel </t>
    </r>
    <r>
      <rPr>
        <sz val="10"/>
        <rFont val="Arial"/>
        <family val="2"/>
      </rPr>
      <t>1</t>
    </r>
    <r>
      <rPr>
        <sz val="10"/>
        <rFont val="Arial"/>
        <family val="2"/>
      </rPr>
      <t xml:space="preserve"> (Type de contrat)</t>
    </r>
  </si>
  <si>
    <r>
      <t xml:space="preserve">Partenaire opérationnel </t>
    </r>
    <r>
      <rPr>
        <sz val="10"/>
        <rFont val="Arial"/>
        <family val="2"/>
      </rPr>
      <t>2</t>
    </r>
    <r>
      <rPr>
        <sz val="10"/>
        <rFont val="Arial"/>
        <family val="2"/>
      </rPr>
      <t xml:space="preserve"> (Type de contrat)</t>
    </r>
  </si>
  <si>
    <t>Équipement d'économies d'énergie (1)</t>
  </si>
  <si>
    <t>(1) Pour information, vous pouvez retrouver la liste complète des fiches pour les opérations standardisées sur le site http://www.developpement-durable.gouv.fr/1-le-secteur-du-batiment.html</t>
  </si>
  <si>
    <t>Objectif de visite prévu</t>
  </si>
  <si>
    <t>Objectif de visite réalisé</t>
  </si>
  <si>
    <t>Pour quelles raisons la collectivité souhaite-t-elle renouveler son dispositif ?</t>
  </si>
  <si>
    <r>
      <rPr>
        <b/>
        <sz val="10"/>
        <rFont val="Arial"/>
        <family val="2"/>
      </rPr>
      <t xml:space="preserve">Autres éléments sur la mise en oeuvre du SLIME 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Le SLIME a-t-il permis de déclencher d'autres actions ? A-t-il contribué à identifier, voire à répondre (par des actions/dispostifs complémentaires) à d'autres besoins pour lutter contre la précarité énergétique ?</t>
    </r>
  </si>
  <si>
    <r>
      <rPr>
        <b/>
        <sz val="10"/>
        <rFont val="Arial"/>
        <family val="2"/>
      </rPr>
      <t>Présentation générale de l'action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Vous pouvez accompagner le dossier de candidature d'un schéma explicatif</t>
    </r>
  </si>
  <si>
    <r>
      <rPr>
        <b/>
        <sz val="10"/>
        <rFont val="Arial"/>
        <family val="2"/>
      </rPr>
      <t>Détailler le circuit et les modalités d'orientation des ménages.</t>
    </r>
    <r>
      <rPr>
        <b/>
        <i/>
        <sz val="10"/>
        <rFont val="Arial"/>
        <family val="2"/>
      </rPr>
      <t xml:space="preserve"> </t>
    </r>
    <r>
      <rPr>
        <i/>
        <sz val="10"/>
        <rFont val="Arial"/>
        <family val="2"/>
      </rPr>
      <t xml:space="preserve">
Préciser : orientation pendant ou après la visite / par qui ? / vers quelles structures ? /vers quel type de solutions ? / outils utilisés / revue des dossiers par un comité ? / comment sont repérées les structures proposant des solutions ? (cf critère 7)</t>
    </r>
  </si>
  <si>
    <r>
      <rPr>
        <b/>
        <sz val="10"/>
        <rFont val="Arial"/>
        <family val="2"/>
      </rPr>
      <t>Éléments qualitatifs sur l'orientation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Quelles ont été vos difficultés ? Comment ont-elles été surmontées ? Qu'est-ce qui change depuis le dernier SLIME ? Qu'est-ce qui perdure ?
Vous pouvez également partager des réussites sur la mise en œuvre du SLIME.</t>
    </r>
  </si>
  <si>
    <r>
      <rPr>
        <b/>
        <sz val="10"/>
        <rFont val="Arial"/>
        <family val="2"/>
      </rPr>
      <t>Éléments qualitatifs sur le repérage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Quelles ont été vos difficultés ? Comment ont-elles été surmontées ? Qu'est-ce qui change depuis le dernier SLIME ? Qu'est-ce qui perdure ?
Vous pouvez également partager des réussites sur la mise en œuvre du SLIME.</t>
    </r>
  </si>
  <si>
    <r>
      <rPr>
        <b/>
        <sz val="10"/>
        <rFont val="Arial"/>
        <family val="2"/>
      </rPr>
      <t>Éléments qualitatifs sur la réalisation des visites à domicile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Quelles ont été vos difficultés ? Comment ont-elles été surmontées ? Qu'est-ce qui change depuis le dernier SLIME ? Qu'est-ce qui perdure ?
Vous pouvez également partager des réussites sur la mise en œuvre du SLIME.</t>
    </r>
  </si>
  <si>
    <t>Autre charge de personnel de la collectivité</t>
  </si>
  <si>
    <t>Équipements de mesure mis à disposition des chargés de visite</t>
  </si>
  <si>
    <r>
      <rPr>
        <sz val="10"/>
        <rFont val="Arial"/>
        <family val="2"/>
      </rPr>
      <t>Chargé de visite</t>
    </r>
    <r>
      <rPr>
        <sz val="10"/>
        <rFont val="Arial"/>
        <family val="2"/>
      </rPr>
      <t xml:space="preserve"> </t>
    </r>
    <r>
      <rPr>
        <i/>
        <sz val="10"/>
        <color indexed="8"/>
        <rFont val="Arial"/>
        <family val="2"/>
      </rPr>
      <t>(intégrant préparation de la visite, visite, réalisation d'un rapport de visite…)</t>
    </r>
  </si>
  <si>
    <t>BUDGET DE LA COLLECTIVITÉ ELIGIBLE AUX CEE</t>
  </si>
  <si>
    <r>
      <t xml:space="preserve">Remplir les onglets </t>
    </r>
    <r>
      <rPr>
        <b/>
        <sz val="12"/>
        <rFont val="Arial"/>
        <family val="2"/>
      </rPr>
      <t>1. Description générale,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2.Bilan années précédentes (si concerné), 3. Budget</t>
    </r>
    <r>
      <rPr>
        <sz val="12"/>
        <rFont val="Arial"/>
        <family val="2"/>
      </rPr>
      <t xml:space="preserve"> et </t>
    </r>
    <r>
      <rPr>
        <b/>
        <sz val="12"/>
        <rFont val="Arial"/>
        <family val="2"/>
      </rPr>
      <t>4. Équipements</t>
    </r>
  </si>
  <si>
    <t>Liste des équipements de mesure utilisés pendant les visites à domicile</t>
  </si>
  <si>
    <t>Thermomètre</t>
  </si>
  <si>
    <t>Thermomètre de frigo</t>
  </si>
  <si>
    <t>Hygromètre</t>
  </si>
  <si>
    <t>Mètre laser</t>
  </si>
  <si>
    <r>
      <t>Autre équipement d</t>
    </r>
    <r>
      <rPr>
        <sz val="10"/>
        <rFont val="Arial"/>
        <family val="2"/>
      </rPr>
      <t>e mesure (préciser)</t>
    </r>
  </si>
  <si>
    <t>Date de début du SLIME</t>
  </si>
  <si>
    <r>
      <t>Date de fin du</t>
    </r>
    <r>
      <rPr>
        <sz val="10"/>
        <rFont val="Arial"/>
        <family val="2"/>
      </rPr>
      <t xml:space="preserve"> SLIME</t>
    </r>
  </si>
  <si>
    <r>
      <t>Cet onglet n'est</t>
    </r>
    <r>
      <rPr>
        <b/>
        <sz val="12"/>
        <rFont val="Arial"/>
        <family val="2"/>
      </rPr>
      <t xml:space="preserve"> à remplir que par les collectivités demandant un renouvellement de leur SLIME</t>
    </r>
    <r>
      <rPr>
        <sz val="12"/>
        <rFont val="Arial"/>
        <family val="2"/>
      </rPr>
      <t>.
Les éléments quantitatifs sont à disposition du CLER.</t>
    </r>
  </si>
  <si>
    <t>Pour toutes les " Charges de personnel de la collectivité" : il s'agit de donner un coût journée brut (correspondant aux dépenses effectives de la collectivité pour le salaire de l'agent)</t>
  </si>
  <si>
    <t>Soutien à l'animation par le CLER (4% des dépenses éligibles)</t>
  </si>
  <si>
    <r>
      <t>5. Le dispositif prévoit l</t>
    </r>
    <r>
      <rPr>
        <b/>
        <sz val="10"/>
        <rFont val="Arial"/>
        <family val="2"/>
      </rPr>
      <t>’installation</t>
    </r>
    <r>
      <rPr>
        <sz val="10"/>
        <rFont val="Arial"/>
        <family val="2"/>
      </rPr>
      <t xml:space="preserve"> durant la visite, </t>
    </r>
    <r>
      <rPr>
        <b/>
        <sz val="10"/>
        <rFont val="Arial"/>
        <family val="2"/>
      </rPr>
      <t>de petits équipements</t>
    </r>
    <r>
      <rPr>
        <sz val="10"/>
        <rFont val="Arial"/>
        <family val="2"/>
      </rPr>
      <t xml:space="preserve"> peu onéreux et permettant rapidement des économies et/ou l’amélioration du confort. Ces équipements peuvent concerner à la fois l’énergie et l’eau (ampoules basse consommation, multiprise avec interrupteur, joint de fenêtre, survitrage, aérateur de robinet, réducteur de débit…). </t>
    </r>
  </si>
  <si>
    <r>
      <t>10. La collectivité pilote s'engage à rémunérer le travail du CLER (coordination et évaluation) à hauteur de</t>
    </r>
    <r>
      <rPr>
        <sz val="10"/>
        <rFont val="Arial"/>
        <family val="2"/>
      </rPr>
      <t xml:space="preserve"> 4</t>
    </r>
    <r>
      <rPr>
        <sz val="10"/>
        <rFont val="Arial"/>
        <family val="2"/>
      </rPr>
      <t xml:space="preserve"> % du budget annuel du dispositif SLIME.</t>
    </r>
  </si>
  <si>
    <t>DÉPENSES DE LA COLLECTIVITÉ ANNÉE 1</t>
  </si>
  <si>
    <t>DÉPENSES DE LA COLLECTIVITÉ ANNÉE 2</t>
  </si>
  <si>
    <t>RECETTES PREVISIONNELLES DU DISPOSITIF SUR TOUTE LA PÉRIODE</t>
  </si>
  <si>
    <t>Date de début</t>
  </si>
  <si>
    <t>Date de fin</t>
  </si>
  <si>
    <t>Collectivité</t>
  </si>
  <si>
    <t>Nom local</t>
  </si>
  <si>
    <t>Territoire</t>
  </si>
  <si>
    <t>Contact</t>
  </si>
  <si>
    <t>Mail</t>
  </si>
  <si>
    <t>Téléphone</t>
  </si>
  <si>
    <t>Durée de l'action</t>
  </si>
  <si>
    <t>Budget total</t>
  </si>
  <si>
    <t>Budget de la collectivité</t>
  </si>
  <si>
    <t>Nombre de ménages sur le territoire</t>
  </si>
  <si>
    <t>Nb de visites prévues</t>
  </si>
  <si>
    <t>Année 1</t>
  </si>
  <si>
    <t>Année 2</t>
  </si>
  <si>
    <t>Année 3</t>
  </si>
  <si>
    <t>Début</t>
  </si>
  <si>
    <t>Fin</t>
  </si>
  <si>
    <t>Nombre de mois</t>
  </si>
  <si>
    <r>
      <rPr>
        <b/>
        <sz val="10"/>
        <rFont val="Arial"/>
        <family val="2"/>
      </rPr>
      <t>Comment se déroule une visite à domicile ?</t>
    </r>
    <r>
      <rPr>
        <b/>
        <i/>
        <sz val="10"/>
        <rFont val="Arial"/>
        <family val="2"/>
      </rPr>
      <t xml:space="preserve"> </t>
    </r>
    <r>
      <rPr>
        <i/>
        <sz val="10"/>
        <rFont val="Arial"/>
        <family val="2"/>
      </rPr>
      <t xml:space="preserve">
déroulement / durée / contenu du kit (cf critères 4 et 5)</t>
    </r>
  </si>
  <si>
    <r>
      <rPr>
        <b/>
        <sz val="10"/>
        <rFont val="Arial"/>
        <family val="2"/>
      </rPr>
      <t>Qui réalise les visites à domicile ?</t>
    </r>
    <r>
      <rPr>
        <b/>
        <i/>
        <sz val="10"/>
        <rFont val="Arial"/>
        <family val="2"/>
      </rPr>
      <t xml:space="preserve"> </t>
    </r>
    <r>
      <rPr>
        <i/>
        <sz val="10"/>
        <rFont val="Arial"/>
        <family val="2"/>
      </rPr>
      <t xml:space="preserve">
profil et nombre de personnes en charge de réaliser les visites</t>
    </r>
  </si>
  <si>
    <t>Partenaire externe</t>
  </si>
  <si>
    <t>Quel est le profil des chargés de visite ?</t>
  </si>
  <si>
    <t>En binôme</t>
  </si>
  <si>
    <t>Quelle structure réalise les visites ?</t>
  </si>
  <si>
    <t>Nombre de visites</t>
  </si>
  <si>
    <t>Durée de la visite</t>
  </si>
  <si>
    <t>Plus</t>
  </si>
  <si>
    <t xml:space="preserve">Outil de politique publique </t>
  </si>
  <si>
    <t>Nombre de visites par ménage</t>
  </si>
  <si>
    <t>Modalités de la visite</t>
  </si>
  <si>
    <t>Seul</t>
  </si>
  <si>
    <t>Collectivité et partenaire externe</t>
  </si>
  <si>
    <t>Type de structure</t>
  </si>
  <si>
    <t>Association logement</t>
  </si>
  <si>
    <t>Conseiller énergie</t>
  </si>
  <si>
    <t>Volontaire du Service Civique</t>
  </si>
  <si>
    <t>Travailleur social</t>
  </si>
  <si>
    <t>1 ou 2</t>
  </si>
  <si>
    <t>FSL</t>
  </si>
  <si>
    <t>Plateforme locale de la rénovation énergétique</t>
  </si>
  <si>
    <t>Actions de maîtrise de la demande d'énergie</t>
  </si>
  <si>
    <t>PDALHPD</t>
  </si>
  <si>
    <t>TEPOS</t>
  </si>
  <si>
    <t>Traitement des dossiers FSL</t>
  </si>
  <si>
    <t>Non</t>
  </si>
  <si>
    <t>Lors d'une seconde visite</t>
  </si>
  <si>
    <t>L'orientation se fait…</t>
  </si>
  <si>
    <t>Comité de suivi ?</t>
  </si>
  <si>
    <t>Comité de suivi</t>
  </si>
  <si>
    <t xml:space="preserve">Non </t>
  </si>
  <si>
    <t>Critères retenus</t>
  </si>
  <si>
    <t>Taux d'effort énergétique &gt; 10%</t>
  </si>
  <si>
    <t>Revenus modestes (seuils ANAH)</t>
  </si>
  <si>
    <t>Impayés d'eau et d'énergie récurrents</t>
  </si>
  <si>
    <t>Restriction / privation</t>
  </si>
  <si>
    <t>Recours aux tarifs sociaux de l'énergie</t>
  </si>
  <si>
    <t>Bénéficiaire ou demandeur du FSL énergie ou eau</t>
  </si>
  <si>
    <t>Minimum</t>
  </si>
  <si>
    <t>Dépense des partenaires financiers</t>
  </si>
  <si>
    <t>Partenaire et activité concernée 1</t>
  </si>
  <si>
    <t>Partenaire et activité concernée 2</t>
  </si>
  <si>
    <t>Partenaire et activité concernée 3</t>
  </si>
  <si>
    <t>Finance la collectivité</t>
  </si>
  <si>
    <t>Département</t>
  </si>
  <si>
    <t>Adresse</t>
  </si>
  <si>
    <t>Soutien à l'animation par le CLER</t>
  </si>
  <si>
    <t>Par année</t>
  </si>
  <si>
    <t>Durée du dispositif</t>
  </si>
  <si>
    <t>Budget partenaires</t>
  </si>
  <si>
    <t>Cout par ménage</t>
  </si>
  <si>
    <t xml:space="preserve">Année 2 </t>
  </si>
  <si>
    <t>Elements budgétaires</t>
  </si>
  <si>
    <t>Coût équipement /ménage</t>
  </si>
  <si>
    <t>Objectif/an pour 1000 ménage</t>
  </si>
  <si>
    <t>Dates à modifier</t>
  </si>
  <si>
    <t>Participation par année de fonctionnement</t>
  </si>
  <si>
    <t>Participation par année civile</t>
  </si>
  <si>
    <t>Repérage</t>
  </si>
  <si>
    <t>Orientation</t>
  </si>
  <si>
    <t>Caractéristiques</t>
  </si>
  <si>
    <t>Seul et en binôme (selon les visites)</t>
  </si>
  <si>
    <t>Quand le ménage est-il orienté ?</t>
  </si>
  <si>
    <t>Pendant la (1ère) visite</t>
  </si>
  <si>
    <t>Après la (dernière) visite</t>
  </si>
  <si>
    <t>Type de dossier</t>
  </si>
  <si>
    <t>Emploi aidé</t>
  </si>
  <si>
    <t>Revenus très modestes (seuils ANAH)</t>
  </si>
  <si>
    <t>Sensation de froid</t>
  </si>
  <si>
    <t>La collectivité pilote</t>
  </si>
  <si>
    <t>Association énergie</t>
  </si>
  <si>
    <t>Binôme collectivité et partenaire externe</t>
  </si>
  <si>
    <t>Entreprise / Association d'insertion</t>
  </si>
  <si>
    <t>Salarié en insertion par le travail</t>
  </si>
  <si>
    <t>Plan Climat Air Énergie Territorial</t>
  </si>
  <si>
    <t>Politique de la ville</t>
  </si>
  <si>
    <r>
      <t xml:space="preserve">Envoyer une version par email et une version papier accompagnée d'un courrier (après validation du dossier par email) à signature de l'élu en charge du dispositif et entête de la collectivité pilote, </t>
    </r>
    <r>
      <rPr>
        <b/>
        <sz val="12"/>
        <rFont val="Arial"/>
        <family val="2"/>
      </rPr>
      <t>avant le avant le 30/09/2017</t>
    </r>
  </si>
  <si>
    <t>Partenaire financier</t>
  </si>
  <si>
    <t>Activité concernée</t>
  </si>
  <si>
    <t>Montant</t>
  </si>
  <si>
    <t>Bénéficiaire</t>
  </si>
  <si>
    <t>DÉPENSES DIRECTES DES PARTENAIRES FINANCIERS ANNÉE 1</t>
  </si>
  <si>
    <t>PARTENAIRES OPÉRATIONNELS CONTRACTUALISANT AVEC LA COLLECTIVITÉ ANNÉE 1</t>
  </si>
  <si>
    <t>DÉPENSES DE LA COLLECTIVITÉ ELIGIBLES AUX CEE</t>
  </si>
  <si>
    <t>Dispositif d'aides curatives (hors FSL)</t>
  </si>
  <si>
    <t>Campagne de communication vers les ménages</t>
  </si>
  <si>
    <t>Mobilisation des travailleurs sociaux de la collectivité pilote</t>
  </si>
  <si>
    <t>Réseau de donneurs d'alerte externes à la collectivité</t>
  </si>
  <si>
    <t>Campagne systématique</t>
  </si>
  <si>
    <t>Utilisation des fichiers d'impayés</t>
  </si>
  <si>
    <t>Dispositifs</t>
  </si>
  <si>
    <t>Équipements de mesure</t>
  </si>
  <si>
    <t>Service</t>
  </si>
  <si>
    <t>Plan territorial de lutte contre la précarité énergétique</t>
  </si>
  <si>
    <t>Nouveau</t>
  </si>
  <si>
    <t>Renouvellement</t>
  </si>
  <si>
    <t>Plan d'action pour l'habitat</t>
  </si>
  <si>
    <t>Oui</t>
  </si>
  <si>
    <t>Animations et sensibilisation à la précarité énergétique</t>
  </si>
  <si>
    <t>Campagne de communication à destination des ménages</t>
  </si>
  <si>
    <t>Réseau de donneurs d'alertes externe à la collectivité</t>
  </si>
  <si>
    <t xml:space="preserve">Utilisation des fichiers d'impayés </t>
  </si>
  <si>
    <t>Campagne de visites systématiques sur des zones identifiées</t>
  </si>
  <si>
    <r>
      <rPr>
        <b/>
        <sz val="10"/>
        <rFont val="Arial"/>
        <family val="2"/>
      </rPr>
      <t xml:space="preserve">Comment et par qui sont repérés les ménages ? </t>
    </r>
    <r>
      <rPr>
        <i/>
        <sz val="10"/>
        <rFont val="Arial"/>
        <family val="2"/>
      </rPr>
      <t xml:space="preserve"> (cf critère 3)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identification des donneurs d'alerte / fréquence et modalité des réunions d'information des donneurs d'alerte / modalités de repérage</t>
    </r>
  </si>
  <si>
    <t>Profil du chargé de visite</t>
  </si>
  <si>
    <t xml:space="preserve">Besoin de formation au diagnostic sociotechnique </t>
  </si>
  <si>
    <t>Habilitation éléctrique</t>
  </si>
  <si>
    <t xml:space="preserve">Réalisée </t>
  </si>
  <si>
    <t>Non réalisée</t>
  </si>
  <si>
    <t>Installation des équipements</t>
  </si>
  <si>
    <t>Quel est le principal format de remise du rapport de visite ?</t>
  </si>
  <si>
    <t>Qui décide de l'orientation ?</t>
  </si>
  <si>
    <t xml:space="preserve">Quel est le principal format de remise du rapport de visite ? </t>
  </si>
  <si>
    <t>De visu</t>
  </si>
  <si>
    <t>Par téléphone</t>
  </si>
  <si>
    <t>Par email</t>
  </si>
  <si>
    <t>L'animation SLIME</t>
  </si>
  <si>
    <t>Le chargé de visite</t>
  </si>
  <si>
    <t>Participation directe des autres partenaires</t>
  </si>
  <si>
    <t>du</t>
  </si>
  <si>
    <t>au</t>
  </si>
  <si>
    <t>ANNÉE 2:</t>
  </si>
  <si>
    <t>Merci de ne compléter/modifier que les cases oranges</t>
  </si>
  <si>
    <r>
      <t xml:space="preserve">Dépenses </t>
    </r>
    <r>
      <rPr>
        <sz val="10"/>
        <rFont val="Arial"/>
        <family val="2"/>
      </rPr>
      <t>réelles</t>
    </r>
    <r>
      <rPr>
        <sz val="10"/>
        <rFont val="Arial"/>
        <family val="2"/>
      </rPr>
      <t xml:space="preserve"> de la collectivité</t>
    </r>
  </si>
  <si>
    <t>DÉPENSES TOTALES DE LA COLLECTIVITÉ  ÉLIGIBLES AUX CEE VIA LE SLIME</t>
  </si>
  <si>
    <r>
      <t xml:space="preserve">Je, soussigné </t>
    </r>
    <r>
      <rPr>
        <u/>
        <sz val="10"/>
        <color indexed="10"/>
        <rFont val="Arial"/>
        <family val="2"/>
      </rPr>
      <t>Civilité Prénom NOM de l'élu en charge du dispositif</t>
    </r>
    <r>
      <rPr>
        <sz val="10"/>
        <rFont val="Arial"/>
        <family val="2"/>
      </rPr>
      <t xml:space="preserve">, déclare que </t>
    </r>
    <r>
      <rPr>
        <u/>
        <sz val="10"/>
        <color indexed="10"/>
        <rFont val="Arial"/>
        <family val="2"/>
      </rPr>
      <t>x</t>
    </r>
    <r>
      <rPr>
        <sz val="10"/>
        <rFont val="Arial"/>
        <family val="2"/>
      </rPr>
      <t xml:space="preserve"> ménages ont bénéficié d'un diagnostic sociotechnique pendant une visite à domicile et que les dépenses reportées dans ce document ont été réalisées par </t>
    </r>
    <r>
      <rPr>
        <u/>
        <sz val="10"/>
        <color indexed="10"/>
        <rFont val="Arial"/>
        <family val="2"/>
      </rPr>
      <t>nom de la collectivité</t>
    </r>
    <r>
      <rPr>
        <sz val="10"/>
        <rFont val="Arial"/>
        <family val="2"/>
      </rPr>
      <t xml:space="preserve"> pour son dispositif SLIME entre le </t>
    </r>
    <r>
      <rPr>
        <u/>
        <sz val="10"/>
        <color indexed="10"/>
        <rFont val="Arial"/>
        <family val="2"/>
      </rPr>
      <t>XXX</t>
    </r>
    <r>
      <rPr>
        <sz val="10"/>
        <rFont val="Arial"/>
        <family val="2"/>
      </rPr>
      <t xml:space="preserve"> et le </t>
    </r>
    <r>
      <rPr>
        <u/>
        <sz val="10"/>
        <color indexed="10"/>
        <rFont val="Arial"/>
        <family val="2"/>
      </rPr>
      <t>XXX</t>
    </r>
  </si>
  <si>
    <t>Fait le : 
À :</t>
  </si>
  <si>
    <t>Civilité Prénom NOM de l'élu en charge du dispositif + cachet de la collectivité</t>
  </si>
  <si>
    <r>
      <t xml:space="preserve">Pour les onglets </t>
    </r>
    <r>
      <rPr>
        <b/>
        <sz val="12"/>
        <rFont val="Arial"/>
        <family val="2"/>
      </rPr>
      <t>6.1, 6.2 et 6.3 Budgets réels</t>
    </r>
  </si>
  <si>
    <t>Il s'agit des budgets réels pré-remplis à compléter (dépenses réelles) et à nous envoyer tous les 12 mois.</t>
  </si>
  <si>
    <t>Autres démarches d'identification, préciser</t>
  </si>
  <si>
    <t>Dans quel.s outil.s de politique publique le SLIME est-il inscrit?</t>
  </si>
  <si>
    <t>Quels sont critères retenus pour caractériser la précarité énergétique ?</t>
  </si>
  <si>
    <r>
      <rPr>
        <b/>
        <sz val="10"/>
        <rFont val="Arial"/>
        <family val="2"/>
      </rPr>
      <t xml:space="preserve">Qui sont les publics ciblés par le dispositif ? </t>
    </r>
    <r>
      <rPr>
        <i/>
        <sz val="10"/>
        <rFont val="Arial"/>
        <family val="2"/>
      </rPr>
      <t>(cf critère 2)
Préciser les critères retenus par la collectivité pour qualifier la précarité énergétique et ajouter au dossier la fiche de repérage / navette.</t>
    </r>
  </si>
  <si>
    <t>Qui réalise les diagnostics à domicile ?</t>
  </si>
  <si>
    <t>Formation pour habilitation électrique</t>
  </si>
  <si>
    <t>Qui installation les équipements d'économies d'énergie ?</t>
  </si>
  <si>
    <t>Le ménage (pendant la visite)</t>
  </si>
  <si>
    <t>DÉPENSES LIÉES AU DISPOSITIF (TOUS FINANCEURS CONFONDUS)</t>
  </si>
  <si>
    <t>Finance directement un partenaire opérationnel</t>
  </si>
  <si>
    <t>Finance directement l'achat d'équipements pour les ménages</t>
  </si>
  <si>
    <t>Finance directement un autre poste</t>
  </si>
  <si>
    <t>Recettes pour la collectivité</t>
  </si>
  <si>
    <t xml:space="preserve">Recettes finançant directement un partenaire opérationnel, des équipements … </t>
  </si>
  <si>
    <t xml:space="preserve">DÉPENSES PRÉVISIONNELLES DE LA COLLECTIVITÉ ANNÉE 1: </t>
  </si>
  <si>
    <t xml:space="preserve">DÉPENSES PRÉVISIONNELLES DE LA COLLECTIVITÉ ANNÉE 2: </t>
  </si>
  <si>
    <t>Oui/Non</t>
  </si>
  <si>
    <t>Nom de la collectivité</t>
  </si>
  <si>
    <t>Politique / Outil</t>
  </si>
  <si>
    <t>nb de ménages (par paquet)</t>
  </si>
  <si>
    <t>Durée</t>
  </si>
  <si>
    <t>Mois 2017</t>
  </si>
  <si>
    <t>Total ménages</t>
  </si>
  <si>
    <t>VàD prévues</t>
  </si>
  <si>
    <t>Obj. Prévu 2017</t>
  </si>
  <si>
    <t xml:space="preserve">Budget TOTAL </t>
  </si>
  <si>
    <t>Budget TOTAL/an</t>
  </si>
  <si>
    <t>Dépenses de la collectivité</t>
  </si>
  <si>
    <t>Dépenses de la collectivité/an</t>
  </si>
  <si>
    <t>Coût total kit(€)</t>
  </si>
  <si>
    <t>Coût total kit(€)/an</t>
  </si>
  <si>
    <t>contribution CLER</t>
  </si>
  <si>
    <t>contribution CLER/an</t>
  </si>
  <si>
    <t>Structure réalisant les VàD</t>
  </si>
  <si>
    <t>Profil chargé de VàD</t>
  </si>
  <si>
    <t>Nb de chargé de VàD</t>
  </si>
  <si>
    <t>Solo ou binôme</t>
  </si>
  <si>
    <t>Nb de visite/ménage</t>
  </si>
  <si>
    <t>Cofinanceur1</t>
  </si>
  <si>
    <t>Cofinanceur2</t>
  </si>
  <si>
    <t>Cofinanceur3</t>
  </si>
  <si>
    <t>Cofinanceur4</t>
  </si>
  <si>
    <t>Cofinanceur5</t>
  </si>
  <si>
    <t>Nombre de chargés de visite</t>
  </si>
  <si>
    <t>En année 1 (obj.: 1‰)</t>
  </si>
  <si>
    <t>En année 2 (obj.: 2‰)</t>
  </si>
  <si>
    <t>Sur la période</t>
  </si>
  <si>
    <t>Nombre minimal de ménages pour atteindre l'objectif</t>
  </si>
  <si>
    <t>Objectif prévu (en ‰)</t>
  </si>
  <si>
    <t>Fonds local d'aide  aux travaux</t>
  </si>
  <si>
    <t>Fonds Social Logement</t>
  </si>
  <si>
    <t>Opération programmée: OPAH, PIG …</t>
  </si>
  <si>
    <r>
      <t xml:space="preserve">Comment est animé/coordonnée le dispositif ? </t>
    </r>
    <r>
      <rPr>
        <sz val="10"/>
        <rFont val="Arial"/>
        <family val="2"/>
      </rPr>
      <t>(cf critère 6)</t>
    </r>
    <r>
      <rPr>
        <b/>
        <sz val="10"/>
        <rFont val="Arial"/>
        <family val="2"/>
      </rPr>
      <t xml:space="preserve">
</t>
    </r>
    <r>
      <rPr>
        <i/>
        <sz val="10"/>
        <rFont val="Arial"/>
        <family val="2"/>
      </rPr>
      <t>Qui assure l'animation du dispositif, l'information et la coordination régulière des partenaires concernés ; et selon quelles modalités ?</t>
    </r>
  </si>
  <si>
    <t>Mobilisation des travailleurs sociaux d'une collectivité partenaire (CCAS, Département …)</t>
  </si>
  <si>
    <t>Nombre de chargés de visite mobilisés pour le SLIME</t>
  </si>
  <si>
    <t>Le ménage et le chargé de visite</t>
  </si>
  <si>
    <t>Le comité de suivi/orientation</t>
  </si>
  <si>
    <t>Qui est le principal décideur pour  l'orientation des ménages ?</t>
  </si>
  <si>
    <t>Autre décideur, à préciser ci-dessous:</t>
  </si>
  <si>
    <t>Autre critère à préciser ci-dessous:</t>
  </si>
  <si>
    <t>ANNÉE 1:</t>
  </si>
  <si>
    <t>CALCUL DU MONTANT DES CERTIFICATS D'ÉCONOMIE D'ÉNERGIES ANNÉE 1</t>
  </si>
  <si>
    <t>Nom de la structure</t>
  </si>
  <si>
    <t>Liste des équipements d'économie d'énergie installés chez les ménages pendant la visite à domicile</t>
  </si>
  <si>
    <t>DÉPENSES DIRECTES DES PARTENAIRES FINANCIERS ANNÉE 2</t>
  </si>
  <si>
    <t>PARTENAIRES OPÉRATIONNELS CONTRACTUALISANT AVEC LA COLLECTIVITÉ ANNÉE 2</t>
  </si>
  <si>
    <t>CALCUL DU MONTANT DES CERTIFICATS D'ÉCONOMIE D'ÉNERGIES ANNÉE 2</t>
  </si>
  <si>
    <r>
      <t xml:space="preserve">Pour les cellules de description (lignes 25 à 64) se reporter à l’onglet </t>
    </r>
    <r>
      <rPr>
        <i/>
        <sz val="12"/>
        <rFont val="Arial"/>
        <family val="2"/>
      </rPr>
      <t>5. Critères de sélection</t>
    </r>
  </si>
  <si>
    <t>Dans "Partenaires opérationnels" : remplacer « partenaire opérationnel » (cellules A15 à A19) par le nom du partenaire concerné</t>
  </si>
  <si>
    <t>Dans" Charges de personnel de la collectivité" : la ligne 12 « Recrutement des conseillers » est le temps de travail du service RH dédié à cette action</t>
  </si>
  <si>
    <t>Dans "Visites à domicile" : 
- pour le calcul des « coûts de déplacement », indiquer en cellule C23 le coût kilométrique et en cellule D23 le nombre de km qui seront parcourus (estimation) pour réaliser les visites.
- en ligne 23, il s’agit de tous les équipements d'économies d'énergies remis ou installés chez les ménages</t>
  </si>
  <si>
    <t>Dans "Matériel de communication" (A21) : préciser entre parenthèses le type de matériel envisagé</t>
  </si>
  <si>
    <t>Dans "Partenaires opérationnels contractualisant avec la collectivité" : remplacer « partenaire opérationnel 1 (type de contrat)» (cellules A39 à A43) par le nom du partenaire concerné et le type de contrat qui le lie à son financeur (subvention, prestation suite à un appel d’offres …)</t>
  </si>
  <si>
    <t>Dans "Recettes prévisionnelles du dispositif" : remplacer « collectivité pilote » (cellule A55) par le nom de la collectivité et « partenaire financier » (cellules A55 à A60) par leur nom.</t>
  </si>
  <si>
    <t>Qui installe les équipements d'économies d'énergie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</si>
</sst>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&quot;€&quot;_-;\-* #,##0.00\ &quot;€&quot;_-;_-* &quot;-&quot;??\ &quot;€&quot;_-;_-@_-"/>
    <numFmt numFmtId="165" formatCode="0#\ ##\ ##\ ##\ ##"/>
    <numFmt numFmtId="166" formatCode="#,##0.00&quot; €&quot;"/>
    <numFmt numFmtId="167" formatCode="0.0"/>
    <numFmt numFmtId="168" formatCode="#,##0.00&quot;   &quot;"/>
    <numFmt numFmtId="169" formatCode="#,##0.00\ _€"/>
    <numFmt numFmtId="170" formatCode="#,##0&quot; €&quot;"/>
    <numFmt numFmtId="171" formatCode="_-* #,##0.00\ [$€-40C]_-;\-* #,##0.00\ [$€-40C]_-;_-* &quot;-&quot;??\ [$€-40C]_-;_-@_-"/>
    <numFmt numFmtId="172" formatCode="#,##0\ [$€-40C];\-#,##0\ [$€-40C]"/>
  </numFmts>
  <fonts count="38" x14ac:knownFonts="1">
    <font>
      <sz val="10"/>
      <name val="Verdana"/>
      <family val="2"/>
    </font>
    <font>
      <sz val="10"/>
      <name val="Arial"/>
      <family val="2"/>
    </font>
    <font>
      <strike/>
      <sz val="10"/>
      <color indexed="16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0"/>
      <name val="Arial"/>
      <family val="2"/>
    </font>
    <font>
      <i/>
      <sz val="10"/>
      <name val="Arial"/>
      <family val="2"/>
    </font>
    <font>
      <u/>
      <sz val="10"/>
      <color indexed="39"/>
      <name val="Verdana"/>
      <family val="2"/>
    </font>
    <font>
      <b/>
      <sz val="12"/>
      <color indexed="60"/>
      <name val="Arial"/>
      <family val="2"/>
    </font>
    <font>
      <b/>
      <sz val="10"/>
      <color indexed="9"/>
      <name val="Arial"/>
      <family val="2"/>
    </font>
    <font>
      <b/>
      <sz val="10"/>
      <color indexed="23"/>
      <name val="Arial"/>
      <family val="2"/>
    </font>
    <font>
      <i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Verdana"/>
      <family val="2"/>
    </font>
    <font>
      <sz val="10"/>
      <color indexed="12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1"/>
      <name val="Arial"/>
      <family val="2"/>
    </font>
    <font>
      <sz val="8"/>
      <name val="Verdana"/>
      <family val="2"/>
    </font>
    <font>
      <b/>
      <i/>
      <sz val="10"/>
      <name val="Arial"/>
      <family val="2"/>
    </font>
    <font>
      <u/>
      <sz val="10"/>
      <name val="Verdana"/>
      <family val="2"/>
    </font>
    <font>
      <strike/>
      <sz val="10"/>
      <name val="Arial"/>
      <family val="2"/>
    </font>
    <font>
      <u/>
      <sz val="10"/>
      <color indexed="10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u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indexed="63"/>
        <bgColor indexed="59"/>
      </patternFill>
    </fill>
    <fill>
      <patternFill patternType="solid">
        <fgColor indexed="60"/>
        <bgColor indexed="10"/>
      </patternFill>
    </fill>
    <fill>
      <patternFill patternType="solid">
        <fgColor theme="0" tint="-0.249977111117893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31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7"/>
      </patternFill>
    </fill>
    <fill>
      <patternFill patternType="solid">
        <fgColor theme="9" tint="0.39997558519241921"/>
        <bgColor indexed="26"/>
      </patternFill>
    </fill>
  </fills>
  <borders count="8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3" fillId="2" borderId="0" applyNumberFormat="0" applyBorder="0" applyAlignment="0" applyProtection="0"/>
    <xf numFmtId="0" fontId="12" fillId="0" borderId="0" applyNumberFormat="0" applyFill="0" applyBorder="0" applyAlignment="0" applyProtection="0"/>
    <xf numFmtId="164" fontId="1" fillId="0" borderId="0" applyFill="0" applyBorder="0" applyAlignment="0" applyProtection="0"/>
    <xf numFmtId="0" fontId="33" fillId="0" borderId="0"/>
    <xf numFmtId="0" fontId="2" fillId="0" borderId="0" applyNumberFormat="0" applyFill="0" applyBorder="0" applyAlignment="0" applyProtection="0"/>
  </cellStyleXfs>
  <cellXfs count="439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vertical="center" wrapText="1"/>
    </xf>
    <xf numFmtId="166" fontId="8" fillId="5" borderId="1" xfId="0" applyNumberFormat="1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1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vertical="center" wrapText="1"/>
    </xf>
    <xf numFmtId="0" fontId="0" fillId="0" borderId="0" xfId="0" applyFont="1" applyBorder="1" applyProtection="1"/>
    <xf numFmtId="168" fontId="8" fillId="0" borderId="0" xfId="0" applyNumberFormat="1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horizontal="left" vertical="center" wrapText="1" shrinkToFit="1"/>
    </xf>
    <xf numFmtId="0" fontId="9" fillId="5" borderId="6" xfId="0" applyFont="1" applyFill="1" applyBorder="1" applyAlignment="1" applyProtection="1">
      <alignment horizontal="left" vertical="center" wrapText="1"/>
    </xf>
    <xf numFmtId="0" fontId="9" fillId="5" borderId="7" xfId="0" applyFont="1" applyFill="1" applyBorder="1" applyAlignment="1" applyProtection="1">
      <alignment horizontal="center" vertical="center" wrapText="1"/>
    </xf>
    <xf numFmtId="0" fontId="9" fillId="5" borderId="8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left" vertical="center" wrapText="1" shrinkToFit="1"/>
    </xf>
    <xf numFmtId="0" fontId="8" fillId="3" borderId="1" xfId="0" applyFont="1" applyFill="1" applyBorder="1" applyAlignment="1" applyProtection="1">
      <alignment horizontal="left" vertical="center" wrapText="1" shrinkToFit="1"/>
      <protection locked="0"/>
    </xf>
    <xf numFmtId="0" fontId="0" fillId="3" borderId="1" xfId="0" applyFont="1" applyFill="1" applyBorder="1" applyProtection="1">
      <protection locked="0"/>
    </xf>
    <xf numFmtId="166" fontId="0" fillId="5" borderId="10" xfId="0" applyNumberFormat="1" applyFont="1" applyFill="1" applyBorder="1" applyProtection="1"/>
    <xf numFmtId="0" fontId="9" fillId="5" borderId="11" xfId="0" applyFont="1" applyFill="1" applyBorder="1" applyAlignment="1" applyProtection="1">
      <alignment horizontal="right" vertical="center" wrapText="1" shrinkToFit="1"/>
    </xf>
    <xf numFmtId="0" fontId="9" fillId="5" borderId="12" xfId="0" applyFont="1" applyFill="1" applyBorder="1" applyAlignment="1" applyProtection="1">
      <alignment horizontal="left" vertical="center" wrapText="1" shrinkToFit="1"/>
    </xf>
    <xf numFmtId="0" fontId="18" fillId="5" borderId="13" xfId="0" applyFont="1" applyFill="1" applyBorder="1" applyProtection="1"/>
    <xf numFmtId="166" fontId="18" fillId="5" borderId="14" xfId="0" applyNumberFormat="1" applyFont="1" applyFill="1" applyBorder="1" applyProtection="1"/>
    <xf numFmtId="0" fontId="8" fillId="0" borderId="9" xfId="0" applyFont="1" applyBorder="1" applyAlignment="1" applyProtection="1">
      <alignment horizontal="left" vertical="center" wrapText="1" shrinkToFit="1"/>
    </xf>
    <xf numFmtId="0" fontId="8" fillId="3" borderId="9" xfId="0" applyFont="1" applyFill="1" applyBorder="1" applyAlignment="1" applyProtection="1">
      <alignment horizontal="left" vertical="center" wrapText="1" shrinkToFit="1"/>
      <protection locked="0"/>
    </xf>
    <xf numFmtId="0" fontId="0" fillId="0" borderId="0" xfId="0" applyFont="1" applyBorder="1" applyAlignment="1" applyProtection="1">
      <alignment horizontal="left"/>
    </xf>
    <xf numFmtId="0" fontId="4" fillId="0" borderId="0" xfId="0" applyFont="1" applyAlignment="1">
      <alignment horizontal="left" vertical="center" wrapText="1" shrinkToFit="1"/>
    </xf>
    <xf numFmtId="0" fontId="8" fillId="0" borderId="0" xfId="0" applyFont="1" applyAlignment="1">
      <alignment wrapText="1"/>
    </xf>
    <xf numFmtId="0" fontId="20" fillId="6" borderId="15" xfId="0" applyFont="1" applyFill="1" applyBorder="1" applyAlignment="1">
      <alignment horizontal="center" vertical="center" wrapText="1" shrinkToFit="1"/>
    </xf>
    <xf numFmtId="0" fontId="20" fillId="2" borderId="0" xfId="0" applyFont="1" applyFill="1" applyBorder="1" applyAlignment="1">
      <alignment vertical="center" wrapText="1" shrinkToFit="1"/>
    </xf>
    <xf numFmtId="0" fontId="21" fillId="2" borderId="16" xfId="0" applyFont="1" applyFill="1" applyBorder="1" applyAlignment="1">
      <alignment vertical="top" wrapText="1" shrinkToFit="1"/>
    </xf>
    <xf numFmtId="0" fontId="9" fillId="0" borderId="17" xfId="0" applyFont="1" applyBorder="1" applyAlignment="1">
      <alignment horizontal="center" vertical="center" wrapText="1" shrinkToFit="1"/>
    </xf>
    <xf numFmtId="0" fontId="9" fillId="0" borderId="18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left" vertical="center" wrapText="1" shrinkToFit="1"/>
    </xf>
    <xf numFmtId="0" fontId="8" fillId="5" borderId="19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8" fillId="0" borderId="3" xfId="0" applyFont="1" applyBorder="1" applyAlignment="1">
      <alignment horizontal="left" vertical="center" wrapText="1" shrinkToFit="1"/>
    </xf>
    <xf numFmtId="0" fontId="8" fillId="5" borderId="20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8" fillId="0" borderId="4" xfId="0" applyFont="1" applyBorder="1" applyAlignment="1">
      <alignment horizontal="left" vertical="center" wrapText="1" shrinkToFit="1"/>
    </xf>
    <xf numFmtId="0" fontId="8" fillId="5" borderId="21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8" fillId="0" borderId="5" xfId="0" applyFont="1" applyBorder="1" applyAlignment="1">
      <alignment horizontal="left" vertical="center" wrapText="1" shrinkToFit="1"/>
    </xf>
    <xf numFmtId="0" fontId="8" fillId="5" borderId="22" xfId="0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8" fillId="2" borderId="2" xfId="0" applyFont="1" applyFill="1" applyBorder="1" applyAlignment="1">
      <alignment horizontal="left" vertical="center" wrapText="1" shrinkToFit="1"/>
    </xf>
    <xf numFmtId="167" fontId="8" fillId="5" borderId="19" xfId="0" applyNumberFormat="1" applyFont="1" applyFill="1" applyBorder="1" applyAlignment="1">
      <alignment horizontal="right" vertical="center" wrapText="1" shrinkToFit="1"/>
    </xf>
    <xf numFmtId="0" fontId="8" fillId="5" borderId="2" xfId="0" applyFont="1" applyFill="1" applyBorder="1" applyAlignment="1">
      <alignment horizontal="left" vertical="center" wrapText="1" shrinkToFit="1"/>
    </xf>
    <xf numFmtId="0" fontId="8" fillId="0" borderId="0" xfId="0" applyFont="1" applyFill="1" applyAlignment="1">
      <alignment horizontal="left" vertical="center" wrapText="1" shrinkToFit="1"/>
    </xf>
    <xf numFmtId="166" fontId="8" fillId="5" borderId="19" xfId="0" applyNumberFormat="1" applyFont="1" applyFill="1" applyBorder="1" applyAlignment="1">
      <alignment horizontal="left" vertical="center" wrapText="1" shrinkToFit="1"/>
    </xf>
    <xf numFmtId="166" fontId="8" fillId="0" borderId="2" xfId="0" applyNumberFormat="1" applyFont="1" applyBorder="1" applyAlignment="1">
      <alignment horizontal="left" vertical="center" wrapText="1" shrinkToFit="1"/>
    </xf>
    <xf numFmtId="0" fontId="8" fillId="0" borderId="0" xfId="0" applyFont="1" applyFill="1" applyAlignment="1">
      <alignment wrapText="1"/>
    </xf>
    <xf numFmtId="0" fontId="1" fillId="4" borderId="1" xfId="0" applyFont="1" applyFill="1" applyBorder="1" applyAlignment="1">
      <alignment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vertical="center"/>
    </xf>
    <xf numFmtId="0" fontId="0" fillId="0" borderId="0" xfId="0" applyAlignment="1"/>
    <xf numFmtId="0" fontId="4" fillId="4" borderId="23" xfId="0" applyFont="1" applyFill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1" fontId="8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left" vertical="center" wrapText="1" shrinkToFit="1"/>
    </xf>
    <xf numFmtId="0" fontId="19" fillId="0" borderId="0" xfId="0" applyFont="1" applyBorder="1" applyAlignment="1" applyProtection="1">
      <alignment vertical="center" wrapText="1" shrinkToFit="1"/>
    </xf>
    <xf numFmtId="0" fontId="1" fillId="3" borderId="9" xfId="0" applyFont="1" applyFill="1" applyBorder="1" applyAlignment="1" applyProtection="1">
      <alignment horizontal="left" vertical="center" wrapText="1" shrinkToFit="1"/>
      <protection locked="0"/>
    </xf>
    <xf numFmtId="0" fontId="1" fillId="0" borderId="2" xfId="0" applyFont="1" applyBorder="1" applyAlignment="1">
      <alignment horizontal="left" vertical="center" wrapText="1" shrinkToFit="1"/>
    </xf>
    <xf numFmtId="0" fontId="1" fillId="0" borderId="2" xfId="0" applyFont="1" applyFill="1" applyBorder="1" applyAlignment="1">
      <alignment horizontal="left" vertical="center" wrapText="1" shrinkToFit="1"/>
    </xf>
    <xf numFmtId="0" fontId="1" fillId="0" borderId="0" xfId="0" applyFont="1" applyBorder="1" applyAlignment="1">
      <alignment vertical="center" wrapText="1"/>
    </xf>
    <xf numFmtId="1" fontId="8" fillId="4" borderId="2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Border="1"/>
    <xf numFmtId="0" fontId="1" fillId="0" borderId="0" xfId="0" applyFont="1" applyFill="1" applyBorder="1"/>
    <xf numFmtId="0" fontId="1" fillId="0" borderId="4" xfId="0" applyFont="1" applyBorder="1" applyAlignment="1">
      <alignment horizontal="left" vertical="center" wrapText="1" shrinkToFit="1"/>
    </xf>
    <xf numFmtId="0" fontId="9" fillId="0" borderId="0" xfId="0" applyFont="1" applyFill="1" applyBorder="1" applyAlignment="1">
      <alignment vertical="center" wrapText="1"/>
    </xf>
    <xf numFmtId="0" fontId="8" fillId="11" borderId="0" xfId="0" applyFont="1" applyFill="1" applyBorder="1" applyAlignment="1">
      <alignment vertical="center" wrapText="1"/>
    </xf>
    <xf numFmtId="0" fontId="23" fillId="11" borderId="0" xfId="0" applyFont="1" applyFill="1" applyAlignment="1">
      <alignment vertical="center"/>
    </xf>
    <xf numFmtId="0" fontId="0" fillId="11" borderId="0" xfId="0" applyFont="1" applyFill="1" applyBorder="1" applyProtection="1"/>
    <xf numFmtId="0" fontId="0" fillId="11" borderId="0" xfId="0" applyFill="1" applyAlignment="1"/>
    <xf numFmtId="0" fontId="0" fillId="11" borderId="0" xfId="0" applyFont="1" applyFill="1" applyBorder="1" applyAlignment="1" applyProtection="1">
      <alignment horizontal="left"/>
    </xf>
    <xf numFmtId="0" fontId="8" fillId="11" borderId="0" xfId="0" applyFont="1" applyFill="1" applyBorder="1" applyAlignment="1">
      <alignment horizontal="center" vertical="center" wrapText="1"/>
    </xf>
    <xf numFmtId="0" fontId="8" fillId="11" borderId="0" xfId="0" applyFont="1" applyFill="1" applyBorder="1" applyAlignment="1" applyProtection="1">
      <alignment horizontal="center" vertical="center" wrapText="1"/>
      <protection locked="0"/>
    </xf>
    <xf numFmtId="0" fontId="1" fillId="11" borderId="0" xfId="0" applyFont="1" applyFill="1" applyBorder="1" applyAlignment="1">
      <alignment vertical="center" wrapText="1"/>
    </xf>
    <xf numFmtId="0" fontId="1" fillId="12" borderId="26" xfId="0" applyFont="1" applyFill="1" applyBorder="1" applyAlignment="1">
      <alignment vertical="center" wrapText="1"/>
    </xf>
    <xf numFmtId="0" fontId="28" fillId="3" borderId="1" xfId="2" applyNumberFormat="1" applyFont="1" applyFill="1" applyBorder="1" applyAlignment="1" applyProtection="1">
      <alignment horizontal="center" vertical="center" wrapText="1"/>
      <protection locked="0"/>
    </xf>
    <xf numFmtId="1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13" borderId="1" xfId="0" applyFont="1" applyFill="1" applyBorder="1" applyAlignment="1" applyProtection="1">
      <alignment horizontal="center" vertical="center" wrapText="1"/>
      <protection locked="0"/>
    </xf>
    <xf numFmtId="1" fontId="8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 applyProtection="1">
      <alignment horizontal="center" vertical="center" wrapText="1"/>
    </xf>
    <xf numFmtId="0" fontId="9" fillId="14" borderId="26" xfId="0" applyFont="1" applyFill="1" applyBorder="1" applyAlignment="1">
      <alignment vertical="center" wrapText="1"/>
    </xf>
    <xf numFmtId="0" fontId="27" fillId="14" borderId="26" xfId="0" applyFont="1" applyFill="1" applyBorder="1" applyAlignment="1">
      <alignment vertical="center" wrapText="1"/>
    </xf>
    <xf numFmtId="0" fontId="1" fillId="0" borderId="0" xfId="0" applyFont="1"/>
    <xf numFmtId="0" fontId="1" fillId="0" borderId="26" xfId="0" applyFont="1" applyBorder="1" applyAlignment="1">
      <alignment vertical="center" wrapText="1"/>
    </xf>
    <xf numFmtId="0" fontId="1" fillId="14" borderId="26" xfId="0" applyFont="1" applyFill="1" applyBorder="1" applyAlignment="1">
      <alignment vertical="center" wrapText="1"/>
    </xf>
    <xf numFmtId="166" fontId="1" fillId="0" borderId="26" xfId="0" applyNumberFormat="1" applyFont="1" applyBorder="1" applyAlignment="1">
      <alignment vertical="center" wrapText="1"/>
    </xf>
    <xf numFmtId="171" fontId="1" fillId="0" borderId="26" xfId="0" applyNumberFormat="1" applyFont="1" applyBorder="1"/>
    <xf numFmtId="0" fontId="9" fillId="14" borderId="26" xfId="0" applyFont="1" applyFill="1" applyBorder="1"/>
    <xf numFmtId="14" fontId="0" fillId="0" borderId="0" xfId="0" applyNumberFormat="1"/>
    <xf numFmtId="165" fontId="1" fillId="0" borderId="26" xfId="0" applyNumberFormat="1" applyFont="1" applyFill="1" applyBorder="1" applyAlignment="1">
      <alignment vertical="center" wrapText="1"/>
    </xf>
    <xf numFmtId="0" fontId="1" fillId="11" borderId="26" xfId="0" applyFont="1" applyFill="1" applyBorder="1" applyAlignment="1">
      <alignment vertical="center" wrapText="1"/>
    </xf>
    <xf numFmtId="14" fontId="1" fillId="0" borderId="26" xfId="0" applyNumberFormat="1" applyFont="1" applyBorder="1" applyAlignment="1">
      <alignment vertical="center" wrapText="1"/>
    </xf>
    <xf numFmtId="3" fontId="1" fillId="0" borderId="26" xfId="0" applyNumberFormat="1" applyFont="1" applyFill="1" applyBorder="1" applyAlignment="1">
      <alignment vertical="center" wrapText="1"/>
    </xf>
    <xf numFmtId="1" fontId="1" fillId="0" borderId="26" xfId="0" applyNumberFormat="1" applyFont="1" applyBorder="1" applyAlignment="1">
      <alignment vertical="center" wrapText="1"/>
    </xf>
    <xf numFmtId="1" fontId="1" fillId="0" borderId="26" xfId="0" applyNumberFormat="1" applyFont="1" applyBorder="1"/>
    <xf numFmtId="1" fontId="1" fillId="0" borderId="26" xfId="0" applyNumberFormat="1" applyFont="1" applyBorder="1" applyAlignment="1">
      <alignment wrapText="1"/>
    </xf>
    <xf numFmtId="167" fontId="1" fillId="11" borderId="26" xfId="0" applyNumberFormat="1" applyFont="1" applyFill="1" applyBorder="1" applyAlignment="1">
      <alignment vertical="center" wrapText="1"/>
    </xf>
    <xf numFmtId="171" fontId="1" fillId="0" borderId="26" xfId="0" applyNumberFormat="1" applyFont="1" applyBorder="1" applyAlignment="1">
      <alignment vertical="center" wrapText="1"/>
    </xf>
    <xf numFmtId="0" fontId="1" fillId="0" borderId="28" xfId="0" applyFont="1" applyBorder="1"/>
    <xf numFmtId="0" fontId="9" fillId="14" borderId="26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vertical="center" wrapText="1"/>
    </xf>
    <xf numFmtId="167" fontId="1" fillId="5" borderId="19" xfId="0" applyNumberFormat="1" applyFont="1" applyFill="1" applyBorder="1" applyAlignment="1">
      <alignment horizontal="right" vertical="center" wrapText="1" shrinkToFit="1"/>
    </xf>
    <xf numFmtId="171" fontId="1" fillId="0" borderId="26" xfId="0" applyNumberFormat="1" applyFont="1" applyBorder="1" applyAlignment="1">
      <alignment wrapText="1"/>
    </xf>
    <xf numFmtId="0" fontId="8" fillId="15" borderId="26" xfId="0" applyFont="1" applyFill="1" applyBorder="1" applyAlignment="1" applyProtection="1">
      <alignment vertical="center" wrapText="1"/>
    </xf>
    <xf numFmtId="166" fontId="8" fillId="11" borderId="0" xfId="0" applyNumberFormat="1" applyFont="1" applyFill="1" applyBorder="1" applyAlignment="1" applyProtection="1">
      <alignment horizontal="center" vertical="center" wrapText="1"/>
    </xf>
    <xf numFmtId="166" fontId="8" fillId="5" borderId="29" xfId="0" applyNumberFormat="1" applyFont="1" applyFill="1" applyBorder="1" applyAlignment="1" applyProtection="1">
      <alignment horizontal="center" vertical="center" wrapText="1"/>
    </xf>
    <xf numFmtId="0" fontId="34" fillId="11" borderId="30" xfId="0" applyFont="1" applyFill="1" applyBorder="1" applyAlignment="1">
      <alignment vertical="center" wrapText="1"/>
    </xf>
    <xf numFmtId="166" fontId="8" fillId="11" borderId="30" xfId="0" applyNumberFormat="1" applyFont="1" applyFill="1" applyBorder="1" applyAlignment="1" applyProtection="1">
      <alignment horizontal="center" vertical="center" wrapText="1"/>
    </xf>
    <xf numFmtId="0" fontId="8" fillId="4" borderId="31" xfId="0" applyFont="1" applyFill="1" applyBorder="1" applyAlignment="1">
      <alignment vertical="center" wrapText="1"/>
    </xf>
    <xf numFmtId="165" fontId="1" fillId="3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31" xfId="0" applyFont="1" applyFill="1" applyBorder="1" applyAlignment="1" applyProtection="1">
      <alignment horizontal="center" vertical="center" wrapText="1"/>
    </xf>
    <xf numFmtId="0" fontId="1" fillId="16" borderId="26" xfId="0" applyFont="1" applyFill="1" applyBorder="1" applyAlignment="1">
      <alignment vertical="center" wrapText="1"/>
    </xf>
    <xf numFmtId="1" fontId="1" fillId="17" borderId="26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9" fillId="0" borderId="0" xfId="0" applyFont="1" applyFill="1" applyBorder="1" applyAlignment="1">
      <alignment horizontal="left" vertical="center" wrapText="1"/>
    </xf>
    <xf numFmtId="0" fontId="1" fillId="13" borderId="27" xfId="0" applyFont="1" applyFill="1" applyBorder="1" applyAlignment="1" applyProtection="1">
      <alignment vertical="center" wrapText="1"/>
      <protection locked="0"/>
    </xf>
    <xf numFmtId="0" fontId="1" fillId="13" borderId="26" xfId="0" applyFont="1" applyFill="1" applyBorder="1" applyAlignment="1" applyProtection="1">
      <alignment vertical="center" wrapText="1"/>
      <protection locked="0"/>
    </xf>
    <xf numFmtId="0" fontId="25" fillId="10" borderId="26" xfId="0" applyFont="1" applyFill="1" applyBorder="1" applyAlignment="1" applyProtection="1">
      <alignment horizontal="center" vertical="center" wrapText="1"/>
      <protection locked="0"/>
    </xf>
    <xf numFmtId="0" fontId="8" fillId="16" borderId="26" xfId="0" applyFont="1" applyFill="1" applyBorder="1" applyAlignment="1">
      <alignment vertical="center" wrapText="1"/>
    </xf>
    <xf numFmtId="0" fontId="25" fillId="12" borderId="0" xfId="0" applyFont="1" applyFill="1" applyBorder="1" applyAlignment="1">
      <alignment horizontal="center" vertical="center" wrapText="1"/>
    </xf>
    <xf numFmtId="0" fontId="1" fillId="10" borderId="26" xfId="0" applyFont="1" applyFill="1" applyBorder="1" applyAlignment="1" applyProtection="1">
      <alignment horizontal="center" vertical="center" wrapText="1"/>
      <protection locked="0"/>
    </xf>
    <xf numFmtId="0" fontId="8" fillId="13" borderId="26" xfId="0" applyFont="1" applyFill="1" applyBorder="1" applyAlignment="1" applyProtection="1">
      <alignment horizontal="left" vertical="center" wrapText="1"/>
      <protection locked="0"/>
    </xf>
    <xf numFmtId="0" fontId="1" fillId="3" borderId="3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/>
    <xf numFmtId="0" fontId="9" fillId="18" borderId="6" xfId="0" applyFont="1" applyFill="1" applyBorder="1" applyAlignment="1" applyProtection="1">
      <alignment horizontal="left" vertical="center" wrapText="1"/>
    </xf>
    <xf numFmtId="0" fontId="1" fillId="0" borderId="0" xfId="4" applyFont="1" applyAlignment="1" applyProtection="1">
      <alignment vertical="center" wrapText="1"/>
      <protection locked="0"/>
    </xf>
    <xf numFmtId="0" fontId="33" fillId="0" borderId="0" xfId="4" applyFont="1" applyProtection="1">
      <protection locked="0"/>
    </xf>
    <xf numFmtId="0" fontId="13" fillId="0" borderId="0" xfId="4" applyFont="1" applyFill="1" applyBorder="1" applyAlignment="1" applyProtection="1">
      <alignment horizontal="center"/>
    </xf>
    <xf numFmtId="0" fontId="1" fillId="0" borderId="0" xfId="4" applyFont="1" applyFill="1" applyAlignment="1" applyProtection="1">
      <alignment vertical="center" wrapText="1"/>
      <protection locked="0"/>
    </xf>
    <xf numFmtId="0" fontId="33" fillId="0" borderId="0" xfId="4" applyFont="1" applyFill="1" applyProtection="1">
      <protection locked="0"/>
    </xf>
    <xf numFmtId="0" fontId="1" fillId="4" borderId="9" xfId="4" applyFont="1" applyFill="1" applyBorder="1" applyAlignment="1" applyProtection="1">
      <alignment horizontal="center" vertical="center" wrapText="1"/>
    </xf>
    <xf numFmtId="0" fontId="1" fillId="4" borderId="1" xfId="4" applyFont="1" applyFill="1" applyBorder="1" applyAlignment="1" applyProtection="1">
      <alignment horizontal="center" vertical="center" wrapText="1"/>
    </xf>
    <xf numFmtId="168" fontId="1" fillId="4" borderId="10" xfId="4" applyNumberFormat="1" applyFont="1" applyFill="1" applyBorder="1" applyAlignment="1" applyProtection="1">
      <alignment horizontal="center" vertical="center" wrapText="1"/>
    </xf>
    <xf numFmtId="168" fontId="1" fillId="4" borderId="32" xfId="4" applyNumberFormat="1" applyFont="1" applyFill="1" applyBorder="1" applyAlignment="1" applyProtection="1">
      <alignment horizontal="center" vertical="center" wrapText="1"/>
    </xf>
    <xf numFmtId="0" fontId="1" fillId="0" borderId="0" xfId="4" applyFont="1" applyAlignment="1" applyProtection="1">
      <alignment horizontal="center" vertical="center" wrapText="1"/>
      <protection locked="0"/>
    </xf>
    <xf numFmtId="166" fontId="14" fillId="7" borderId="10" xfId="4" applyNumberFormat="1" applyFont="1" applyFill="1" applyBorder="1" applyAlignment="1" applyProtection="1">
      <alignment horizontal="right" vertical="center" wrapText="1"/>
    </xf>
    <xf numFmtId="0" fontId="1" fillId="0" borderId="0" xfId="4" applyFont="1" applyAlignment="1" applyProtection="1">
      <alignment vertical="center"/>
      <protection locked="0"/>
    </xf>
    <xf numFmtId="0" fontId="1" fillId="0" borderId="33" xfId="4" applyFont="1" applyBorder="1" applyAlignment="1" applyProtection="1">
      <alignment vertical="center" wrapText="1"/>
      <protection locked="0"/>
    </xf>
    <xf numFmtId="0" fontId="1" fillId="0" borderId="0" xfId="4" applyFont="1" applyBorder="1" applyAlignment="1" applyProtection="1">
      <alignment vertical="center" wrapText="1"/>
      <protection locked="0"/>
    </xf>
    <xf numFmtId="166" fontId="14" fillId="8" borderId="26" xfId="4" applyNumberFormat="1" applyFont="1" applyFill="1" applyBorder="1" applyAlignment="1" applyProtection="1">
      <alignment horizontal="right" vertical="center" wrapText="1"/>
    </xf>
    <xf numFmtId="1" fontId="1" fillId="0" borderId="0" xfId="4" applyNumberFormat="1" applyFont="1" applyAlignment="1" applyProtection="1">
      <alignment vertical="center" wrapText="1"/>
      <protection locked="0"/>
    </xf>
    <xf numFmtId="0" fontId="1" fillId="0" borderId="0" xfId="4" applyFont="1" applyBorder="1" applyAlignment="1" applyProtection="1">
      <alignment vertical="center" wrapText="1"/>
    </xf>
    <xf numFmtId="166" fontId="1" fillId="9" borderId="26" xfId="4" applyNumberFormat="1" applyFont="1" applyFill="1" applyBorder="1" applyAlignment="1" applyProtection="1">
      <alignment horizontal="right" vertical="center" wrapText="1"/>
    </xf>
    <xf numFmtId="0" fontId="33" fillId="0" borderId="26" xfId="4" applyFont="1" applyBorder="1" applyProtection="1"/>
    <xf numFmtId="0" fontId="33" fillId="0" borderId="0" xfId="4" applyFont="1" applyBorder="1" applyProtection="1"/>
    <xf numFmtId="2" fontId="1" fillId="9" borderId="26" xfId="4" applyNumberFormat="1" applyFont="1" applyFill="1" applyBorder="1" applyAlignment="1" applyProtection="1">
      <alignment horizontal="right" vertical="center" wrapText="1"/>
    </xf>
    <xf numFmtId="0" fontId="11" fillId="9" borderId="26" xfId="4" applyFont="1" applyFill="1" applyBorder="1" applyAlignment="1" applyProtection="1">
      <alignment horizontal="left" vertical="center" wrapText="1"/>
    </xf>
    <xf numFmtId="168" fontId="1" fillId="0" borderId="0" xfId="4" applyNumberFormat="1" applyFont="1" applyBorder="1" applyAlignment="1" applyProtection="1">
      <alignment vertical="center" wrapText="1"/>
      <protection locked="0"/>
    </xf>
    <xf numFmtId="0" fontId="1" fillId="0" borderId="0" xfId="4" applyFont="1" applyFill="1" applyAlignment="1">
      <alignment vertical="center" wrapText="1"/>
    </xf>
    <xf numFmtId="172" fontId="1" fillId="0" borderId="34" xfId="4" applyNumberFormat="1" applyFont="1" applyFill="1" applyBorder="1" applyAlignment="1" applyProtection="1">
      <alignment vertical="center" wrapText="1"/>
      <protection locked="0"/>
    </xf>
    <xf numFmtId="168" fontId="1" fillId="0" borderId="0" xfId="4" applyNumberFormat="1" applyFont="1" applyAlignment="1" applyProtection="1">
      <alignment vertical="center" wrapText="1"/>
      <protection locked="0"/>
    </xf>
    <xf numFmtId="166" fontId="1" fillId="17" borderId="31" xfId="4" applyNumberFormat="1" applyFont="1" applyFill="1" applyBorder="1" applyAlignment="1" applyProtection="1">
      <alignment horizontal="right" vertical="center" wrapText="1"/>
    </xf>
    <xf numFmtId="166" fontId="1" fillId="4" borderId="31" xfId="4" applyNumberFormat="1" applyFont="1" applyFill="1" applyBorder="1" applyAlignment="1" applyProtection="1">
      <alignment horizontal="right" vertical="center" wrapText="1"/>
    </xf>
    <xf numFmtId="166" fontId="14" fillId="7" borderId="31" xfId="4" applyNumberFormat="1" applyFont="1" applyFill="1" applyBorder="1" applyAlignment="1" applyProtection="1">
      <alignment horizontal="right" vertical="center" wrapText="1"/>
    </xf>
    <xf numFmtId="166" fontId="1" fillId="19" borderId="4" xfId="4" applyNumberFormat="1" applyFont="1" applyFill="1" applyBorder="1" applyAlignment="1" applyProtection="1">
      <alignment horizontal="right" vertical="center" wrapText="1"/>
    </xf>
    <xf numFmtId="166" fontId="14" fillId="7" borderId="4" xfId="4" applyNumberFormat="1" applyFont="1" applyFill="1" applyBorder="1" applyAlignment="1" applyProtection="1">
      <alignment horizontal="right" vertical="center" wrapText="1"/>
    </xf>
    <xf numFmtId="166" fontId="14" fillId="7" borderId="35" xfId="4" applyNumberFormat="1" applyFont="1" applyFill="1" applyBorder="1" applyAlignment="1" applyProtection="1">
      <alignment horizontal="right" vertical="center" wrapText="1"/>
    </xf>
    <xf numFmtId="166" fontId="14" fillId="7" borderId="36" xfId="4" applyNumberFormat="1" applyFont="1" applyFill="1" applyBorder="1" applyAlignment="1" applyProtection="1">
      <alignment horizontal="right" vertical="center" wrapText="1"/>
    </xf>
    <xf numFmtId="0" fontId="1" fillId="0" borderId="28" xfId="4" applyFont="1" applyBorder="1" applyAlignment="1" applyProtection="1">
      <alignment vertical="center" wrapText="1"/>
      <protection locked="0"/>
    </xf>
    <xf numFmtId="168" fontId="1" fillId="0" borderId="28" xfId="4" applyNumberFormat="1" applyFont="1" applyBorder="1" applyAlignment="1" applyProtection="1">
      <alignment horizontal="right" vertical="center" wrapText="1"/>
      <protection locked="0"/>
    </xf>
    <xf numFmtId="0" fontId="14" fillId="7" borderId="37" xfId="4" applyFont="1" applyFill="1" applyBorder="1" applyAlignment="1" applyProtection="1">
      <alignment horizontal="center" vertical="center" wrapText="1"/>
    </xf>
    <xf numFmtId="0" fontId="15" fillId="7" borderId="37" xfId="4" applyFont="1" applyFill="1" applyBorder="1" applyAlignment="1" applyProtection="1">
      <alignment vertical="center" wrapText="1"/>
    </xf>
    <xf numFmtId="0" fontId="15" fillId="7" borderId="25" xfId="4" applyFont="1" applyFill="1" applyBorder="1" applyAlignment="1" applyProtection="1">
      <alignment vertical="center" wrapText="1"/>
    </xf>
    <xf numFmtId="0" fontId="1" fillId="16" borderId="37" xfId="4" applyFont="1" applyFill="1" applyBorder="1" applyAlignment="1" applyProtection="1">
      <alignment vertical="center" wrapText="1"/>
      <protection locked="0"/>
    </xf>
    <xf numFmtId="0" fontId="1" fillId="16" borderId="25" xfId="4" applyFont="1" applyFill="1" applyBorder="1" applyAlignment="1" applyProtection="1">
      <alignment vertical="center" wrapText="1"/>
      <protection locked="0"/>
    </xf>
    <xf numFmtId="0" fontId="1" fillId="12" borderId="37" xfId="4" applyFont="1" applyFill="1" applyBorder="1" applyAlignment="1" applyProtection="1">
      <alignment vertical="center" wrapText="1"/>
      <protection locked="0"/>
    </xf>
    <xf numFmtId="0" fontId="1" fillId="12" borderId="25" xfId="4" applyFont="1" applyFill="1" applyBorder="1" applyAlignment="1" applyProtection="1">
      <alignment vertical="center" wrapText="1"/>
      <protection locked="0"/>
    </xf>
    <xf numFmtId="0" fontId="9" fillId="7" borderId="37" xfId="4" applyFont="1" applyFill="1" applyBorder="1" applyAlignment="1" applyProtection="1">
      <alignment vertical="center" wrapText="1"/>
    </xf>
    <xf numFmtId="0" fontId="9" fillId="7" borderId="25" xfId="4" applyFont="1" applyFill="1" applyBorder="1" applyAlignment="1" applyProtection="1">
      <alignment vertical="center" wrapText="1"/>
    </xf>
    <xf numFmtId="0" fontId="1" fillId="4" borderId="37" xfId="4" applyFont="1" applyFill="1" applyBorder="1" applyAlignment="1" applyProtection="1">
      <alignment vertical="center" wrapText="1"/>
    </xf>
    <xf numFmtId="0" fontId="14" fillId="7" borderId="25" xfId="4" applyFont="1" applyFill="1" applyBorder="1" applyAlignment="1" applyProtection="1">
      <alignment horizontal="center" vertical="center" wrapText="1"/>
    </xf>
    <xf numFmtId="2" fontId="1" fillId="16" borderId="25" xfId="4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9" fillId="14" borderId="27" xfId="0" applyFont="1" applyFill="1" applyBorder="1" applyAlignment="1">
      <alignment horizontal="center" vertical="center"/>
    </xf>
    <xf numFmtId="0" fontId="9" fillId="14" borderId="38" xfId="0" applyFont="1" applyFill="1" applyBorder="1" applyAlignment="1">
      <alignment horizontal="center" vertical="center"/>
    </xf>
    <xf numFmtId="0" fontId="9" fillId="14" borderId="26" xfId="0" applyFont="1" applyFill="1" applyBorder="1" applyAlignment="1">
      <alignment horizontal="center" vertical="center" wrapText="1"/>
    </xf>
    <xf numFmtId="0" fontId="9" fillId="14" borderId="26" xfId="0" applyFont="1" applyFill="1" applyBorder="1" applyAlignment="1">
      <alignment horizontal="center"/>
    </xf>
    <xf numFmtId="49" fontId="1" fillId="0" borderId="26" xfId="0" applyNumberFormat="1" applyFont="1" applyBorder="1" applyAlignment="1">
      <alignment vertical="center" wrapText="1"/>
    </xf>
    <xf numFmtId="0" fontId="25" fillId="10" borderId="26" xfId="0" applyFont="1" applyFill="1" applyBorder="1" applyAlignment="1" applyProtection="1">
      <alignment horizontal="center" vertical="center" wrapText="1"/>
      <protection locked="0"/>
    </xf>
    <xf numFmtId="14" fontId="3" fillId="20" borderId="39" xfId="4" applyNumberFormat="1" applyFont="1" applyFill="1" applyBorder="1" applyAlignment="1" applyProtection="1"/>
    <xf numFmtId="14" fontId="3" fillId="20" borderId="39" xfId="4" applyNumberFormat="1" applyFont="1" applyFill="1" applyBorder="1" applyAlignment="1" applyProtection="1">
      <alignment horizontal="center"/>
    </xf>
    <xf numFmtId="14" fontId="3" fillId="20" borderId="40" xfId="4" applyNumberFormat="1" applyFont="1" applyFill="1" applyBorder="1" applyAlignment="1" applyProtection="1">
      <alignment horizontal="left"/>
    </xf>
    <xf numFmtId="0" fontId="1" fillId="0" borderId="26" xfId="0" applyFont="1" applyBorder="1" applyAlignment="1">
      <alignment horizontal="center" vertical="center" wrapText="1"/>
    </xf>
    <xf numFmtId="0" fontId="9" fillId="21" borderId="26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14" borderId="0" xfId="0" applyFont="1" applyFill="1" applyAlignment="1">
      <alignment horizontal="center" vertical="center"/>
    </xf>
    <xf numFmtId="0" fontId="35" fillId="0" borderId="26" xfId="0" applyFont="1" applyFill="1" applyBorder="1" applyAlignment="1">
      <alignment horizontal="left" vertical="center" wrapText="1"/>
    </xf>
    <xf numFmtId="0" fontId="1" fillId="14" borderId="26" xfId="0" applyFont="1" applyFill="1" applyBorder="1" applyAlignment="1">
      <alignment horizontal="left"/>
    </xf>
    <xf numFmtId="0" fontId="1" fillId="21" borderId="26" xfId="0" applyFont="1" applyFill="1" applyBorder="1" applyAlignment="1" applyProtection="1">
      <alignment horizontal="left" vertical="center" wrapText="1"/>
      <protection locked="0"/>
    </xf>
    <xf numFmtId="0" fontId="33" fillId="0" borderId="26" xfId="4" applyBorder="1" applyAlignment="1">
      <alignment horizontal="center" vertical="center"/>
    </xf>
    <xf numFmtId="0" fontId="0" fillId="0" borderId="26" xfId="0" applyBorder="1"/>
    <xf numFmtId="14" fontId="0" fillId="0" borderId="26" xfId="0" applyNumberFormat="1" applyBorder="1"/>
    <xf numFmtId="3" fontId="0" fillId="0" borderId="26" xfId="0" applyNumberFormat="1" applyBorder="1"/>
    <xf numFmtId="1" fontId="0" fillId="0" borderId="26" xfId="0" applyNumberFormat="1" applyBorder="1"/>
    <xf numFmtId="166" fontId="0" fillId="0" borderId="26" xfId="0" applyNumberFormat="1" applyBorder="1"/>
    <xf numFmtId="171" fontId="0" fillId="0" borderId="26" xfId="0" applyNumberFormat="1" applyBorder="1"/>
    <xf numFmtId="0" fontId="31" fillId="14" borderId="26" xfId="4" applyFont="1" applyFill="1" applyBorder="1" applyAlignment="1">
      <alignment horizontal="center" vertical="center" wrapText="1"/>
    </xf>
    <xf numFmtId="0" fontId="32" fillId="14" borderId="26" xfId="4" applyFont="1" applyFill="1" applyBorder="1" applyAlignment="1">
      <alignment horizontal="center" vertical="center" wrapText="1"/>
    </xf>
    <xf numFmtId="167" fontId="31" fillId="14" borderId="26" xfId="4" applyNumberFormat="1" applyFont="1" applyFill="1" applyBorder="1" applyAlignment="1">
      <alignment horizontal="center" vertical="center" wrapText="1"/>
    </xf>
    <xf numFmtId="2" fontId="31" fillId="14" borderId="26" xfId="4" applyNumberFormat="1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vertical="center" wrapText="1"/>
    </xf>
    <xf numFmtId="0" fontId="1" fillId="12" borderId="42" xfId="0" applyFont="1" applyFill="1" applyBorder="1" applyAlignment="1">
      <alignment horizontal="right" vertical="center" wrapText="1"/>
    </xf>
    <xf numFmtId="0" fontId="1" fillId="4" borderId="43" xfId="0" applyFont="1" applyFill="1" applyBorder="1" applyAlignment="1">
      <alignment vertical="center" wrapText="1"/>
    </xf>
    <xf numFmtId="167" fontId="8" fillId="12" borderId="26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0" fontId="9" fillId="11" borderId="44" xfId="0" applyFont="1" applyFill="1" applyBorder="1" applyAlignment="1" applyProtection="1">
      <alignment horizontal="right" vertical="center" wrapText="1"/>
      <protection locked="0"/>
    </xf>
    <xf numFmtId="0" fontId="9" fillId="11" borderId="45" xfId="0" applyFont="1" applyFill="1" applyBorder="1" applyAlignment="1" applyProtection="1">
      <alignment horizontal="center" vertical="center" wrapText="1"/>
      <protection locked="0"/>
    </xf>
    <xf numFmtId="14" fontId="9" fillId="11" borderId="45" xfId="0" applyNumberFormat="1" applyFont="1" applyFill="1" applyBorder="1" applyAlignment="1" applyProtection="1">
      <alignment horizontal="center" vertical="center" wrapText="1"/>
      <protection locked="0"/>
    </xf>
    <xf numFmtId="14" fontId="9" fillId="11" borderId="46" xfId="0" applyNumberFormat="1" applyFont="1" applyFill="1" applyBorder="1" applyAlignment="1" applyProtection="1">
      <alignment horizontal="left" vertical="center" wrapText="1"/>
      <protection locked="0"/>
    </xf>
    <xf numFmtId="0" fontId="9" fillId="11" borderId="0" xfId="0" applyFont="1" applyFill="1" applyBorder="1" applyAlignment="1" applyProtection="1">
      <alignment horizontal="right" vertical="center" wrapText="1"/>
      <protection locked="0"/>
    </xf>
    <xf numFmtId="0" fontId="9" fillId="11" borderId="0" xfId="0" applyFont="1" applyFill="1" applyBorder="1" applyAlignment="1" applyProtection="1">
      <alignment horizontal="center" vertical="center" wrapText="1"/>
      <protection locked="0"/>
    </xf>
    <xf numFmtId="14" fontId="9" fillId="11" borderId="0" xfId="0" applyNumberFormat="1" applyFont="1" applyFill="1" applyBorder="1" applyAlignment="1" applyProtection="1">
      <alignment horizontal="center" vertical="center" wrapText="1"/>
      <protection locked="0"/>
    </xf>
    <xf numFmtId="14" fontId="9" fillId="11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Protection="1"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7" fillId="8" borderId="0" xfId="0" applyFont="1" applyFill="1" applyBorder="1" applyAlignment="1" applyProtection="1">
      <alignment vertical="center" wrapText="1"/>
    </xf>
    <xf numFmtId="166" fontId="8" fillId="9" borderId="0" xfId="0" applyNumberFormat="1" applyFont="1" applyFill="1" applyBorder="1" applyAlignment="1" applyProtection="1">
      <alignment horizontal="right" vertical="center" wrapText="1"/>
    </xf>
    <xf numFmtId="0" fontId="15" fillId="7" borderId="26" xfId="0" applyFont="1" applyFill="1" applyBorder="1" applyAlignment="1" applyProtection="1">
      <alignment vertical="center" wrapText="1"/>
    </xf>
    <xf numFmtId="166" fontId="8" fillId="3" borderId="26" xfId="0" applyNumberFormat="1" applyFont="1" applyFill="1" applyBorder="1" applyAlignment="1" applyProtection="1">
      <alignment vertical="center" wrapText="1"/>
      <protection locked="0"/>
    </xf>
    <xf numFmtId="0" fontId="8" fillId="5" borderId="26" xfId="0" applyFont="1" applyFill="1" applyBorder="1" applyAlignment="1" applyProtection="1">
      <alignment vertical="center" wrapText="1"/>
    </xf>
    <xf numFmtId="2" fontId="8" fillId="3" borderId="26" xfId="0" applyNumberFormat="1" applyFont="1" applyFill="1" applyBorder="1" applyAlignment="1" applyProtection="1">
      <alignment vertical="center" wrapText="1"/>
      <protection locked="0"/>
    </xf>
    <xf numFmtId="0" fontId="8" fillId="4" borderId="26" xfId="0" applyFont="1" applyFill="1" applyBorder="1" applyAlignment="1" applyProtection="1">
      <alignment vertical="center" wrapText="1"/>
    </xf>
    <xf numFmtId="169" fontId="8" fillId="3" borderId="26" xfId="0" applyNumberFormat="1" applyFont="1" applyFill="1" applyBorder="1" applyAlignment="1" applyProtection="1">
      <alignment vertical="center" wrapText="1"/>
      <protection locked="0"/>
    </xf>
    <xf numFmtId="0" fontId="9" fillId="7" borderId="26" xfId="0" applyFont="1" applyFill="1" applyBorder="1" applyAlignment="1" applyProtection="1">
      <alignment vertical="center" wrapText="1"/>
    </xf>
    <xf numFmtId="2" fontId="0" fillId="3" borderId="26" xfId="0" applyNumberFormat="1" applyFont="1" applyFill="1" applyBorder="1" applyAlignment="1" applyProtection="1">
      <alignment vertical="center" wrapText="1"/>
      <protection locked="0"/>
    </xf>
    <xf numFmtId="0" fontId="8" fillId="4" borderId="47" xfId="0" applyFont="1" applyFill="1" applyBorder="1" applyAlignment="1" applyProtection="1">
      <alignment horizontal="center" vertical="center" wrapText="1"/>
    </xf>
    <xf numFmtId="0" fontId="8" fillId="4" borderId="48" xfId="0" applyFont="1" applyFill="1" applyBorder="1" applyAlignment="1" applyProtection="1">
      <alignment horizontal="center" vertical="center" wrapText="1"/>
    </xf>
    <xf numFmtId="168" fontId="8" fillId="4" borderId="49" xfId="0" applyNumberFormat="1" applyFont="1" applyFill="1" applyBorder="1" applyAlignment="1" applyProtection="1">
      <alignment horizontal="center" vertical="center" wrapText="1"/>
    </xf>
    <xf numFmtId="0" fontId="14" fillId="7" borderId="50" xfId="0" applyFont="1" applyFill="1" applyBorder="1" applyAlignment="1" applyProtection="1">
      <alignment horizontal="center" vertical="center" wrapText="1"/>
    </xf>
    <xf numFmtId="166" fontId="14" fillId="7" borderId="32" xfId="0" applyNumberFormat="1" applyFont="1" applyFill="1" applyBorder="1" applyAlignment="1" applyProtection="1">
      <alignment horizontal="right" vertical="center" wrapText="1"/>
    </xf>
    <xf numFmtId="0" fontId="8" fillId="0" borderId="50" xfId="0" applyFont="1" applyBorder="1" applyAlignment="1" applyProtection="1">
      <alignment vertical="center" wrapText="1"/>
      <protection locked="0"/>
    </xf>
    <xf numFmtId="166" fontId="8" fillId="4" borderId="32" xfId="0" applyNumberFormat="1" applyFont="1" applyFill="1" applyBorder="1" applyAlignment="1" applyProtection="1">
      <alignment horizontal="right" vertical="center" wrapText="1"/>
    </xf>
    <xf numFmtId="0" fontId="1" fillId="0" borderId="50" xfId="0" applyFont="1" applyBorder="1" applyAlignment="1" applyProtection="1">
      <alignment vertical="center" wrapText="1"/>
      <protection locked="0"/>
    </xf>
    <xf numFmtId="0" fontId="1" fillId="3" borderId="50" xfId="0" applyFont="1" applyFill="1" applyBorder="1" applyAlignment="1" applyProtection="1">
      <alignment vertical="center" wrapText="1"/>
      <protection locked="0"/>
    </xf>
    <xf numFmtId="0" fontId="8" fillId="3" borderId="50" xfId="0" applyFont="1" applyFill="1" applyBorder="1" applyAlignment="1" applyProtection="1">
      <alignment vertical="center" wrapText="1"/>
      <protection locked="0"/>
    </xf>
    <xf numFmtId="0" fontId="8" fillId="0" borderId="50" xfId="0" applyFont="1" applyBorder="1" applyAlignment="1" applyProtection="1">
      <alignment vertical="center" wrapText="1" shrinkToFit="1"/>
      <protection locked="0"/>
    </xf>
    <xf numFmtId="0" fontId="1" fillId="0" borderId="50" xfId="0" applyFont="1" applyBorder="1" applyAlignment="1" applyProtection="1">
      <alignment vertical="center" wrapText="1" shrinkToFit="1"/>
      <protection locked="0"/>
    </xf>
    <xf numFmtId="0" fontId="14" fillId="7" borderId="51" xfId="0" applyFont="1" applyFill="1" applyBorder="1" applyAlignment="1" applyProtection="1">
      <alignment horizontal="center" vertical="center" wrapText="1"/>
    </xf>
    <xf numFmtId="0" fontId="14" fillId="7" borderId="52" xfId="0" applyFont="1" applyFill="1" applyBorder="1" applyAlignment="1" applyProtection="1">
      <alignment horizontal="center" vertical="center" wrapText="1"/>
    </xf>
    <xf numFmtId="166" fontId="14" fillId="7" borderId="53" xfId="0" applyNumberFormat="1" applyFont="1" applyFill="1" applyBorder="1" applyAlignment="1" applyProtection="1">
      <alignment horizontal="right" vertical="center" wrapText="1"/>
    </xf>
    <xf numFmtId="169" fontId="8" fillId="13" borderId="26" xfId="0" applyNumberFormat="1" applyFont="1" applyFill="1" applyBorder="1" applyAlignment="1" applyProtection="1">
      <alignment vertical="center" wrapText="1"/>
      <protection locked="0"/>
    </xf>
    <xf numFmtId="0" fontId="36" fillId="7" borderId="47" xfId="0" applyFont="1" applyFill="1" applyBorder="1" applyAlignment="1" applyProtection="1">
      <alignment vertical="center" wrapText="1"/>
    </xf>
    <xf numFmtId="0" fontId="36" fillId="7" borderId="48" xfId="0" applyFont="1" applyFill="1" applyBorder="1" applyAlignment="1" applyProtection="1">
      <alignment vertical="center" wrapText="1"/>
    </xf>
    <xf numFmtId="166" fontId="36" fillId="7" borderId="49" xfId="0" applyNumberFormat="1" applyFont="1" applyFill="1" applyBorder="1" applyAlignment="1" applyProtection="1">
      <alignment horizontal="right" vertical="center" wrapText="1"/>
    </xf>
    <xf numFmtId="0" fontId="1" fillId="16" borderId="50" xfId="0" applyFont="1" applyFill="1" applyBorder="1" applyAlignment="1" applyProtection="1">
      <alignment vertical="center"/>
      <protection locked="0"/>
    </xf>
    <xf numFmtId="0" fontId="1" fillId="16" borderId="51" xfId="0" applyFont="1" applyFill="1" applyBorder="1" applyAlignment="1" applyProtection="1">
      <alignment vertical="center"/>
      <protection locked="0"/>
    </xf>
    <xf numFmtId="0" fontId="8" fillId="15" borderId="52" xfId="0" applyFont="1" applyFill="1" applyBorder="1" applyAlignment="1" applyProtection="1">
      <alignment vertical="center" wrapText="1"/>
    </xf>
    <xf numFmtId="169" fontId="8" fillId="13" borderId="52" xfId="0" applyNumberFormat="1" applyFont="1" applyFill="1" applyBorder="1" applyAlignment="1" applyProtection="1">
      <alignment vertical="center" wrapText="1"/>
      <protection locked="0"/>
    </xf>
    <xf numFmtId="166" fontId="8" fillId="4" borderId="53" xfId="0" applyNumberFormat="1" applyFont="1" applyFill="1" applyBorder="1" applyAlignment="1" applyProtection="1">
      <alignment horizontal="right" vertical="center" wrapText="1"/>
    </xf>
    <xf numFmtId="0" fontId="8" fillId="11" borderId="0" xfId="0" applyFont="1" applyFill="1" applyBorder="1" applyAlignment="1" applyProtection="1">
      <alignment vertical="center" wrapText="1"/>
      <protection locked="0"/>
    </xf>
    <xf numFmtId="168" fontId="8" fillId="11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11" borderId="0" xfId="0" applyFont="1" applyFill="1" applyBorder="1" applyProtection="1">
      <protection locked="0"/>
    </xf>
    <xf numFmtId="0" fontId="8" fillId="11" borderId="0" xfId="0" applyFont="1" applyFill="1" applyBorder="1" applyAlignment="1" applyProtection="1">
      <alignment wrapText="1"/>
      <protection locked="0"/>
    </xf>
    <xf numFmtId="0" fontId="8" fillId="4" borderId="47" xfId="0" applyFont="1" applyFill="1" applyBorder="1" applyAlignment="1" applyProtection="1">
      <alignment wrapText="1"/>
    </xf>
    <xf numFmtId="0" fontId="8" fillId="4" borderId="51" xfId="0" applyFont="1" applyFill="1" applyBorder="1" applyAlignment="1" applyProtection="1">
      <alignment wrapText="1"/>
    </xf>
    <xf numFmtId="0" fontId="14" fillId="8" borderId="54" xfId="0" applyFont="1" applyFill="1" applyBorder="1" applyAlignment="1" applyProtection="1">
      <alignment vertical="center" wrapText="1"/>
    </xf>
    <xf numFmtId="166" fontId="14" fillId="8" borderId="55" xfId="0" applyNumberFormat="1" applyFont="1" applyFill="1" applyBorder="1" applyAlignment="1" applyProtection="1">
      <alignment horizontal="right" vertical="center" wrapText="1"/>
    </xf>
    <xf numFmtId="0" fontId="8" fillId="0" borderId="54" xfId="0" applyFont="1" applyBorder="1" applyAlignment="1" applyProtection="1">
      <alignment vertical="center" wrapText="1"/>
    </xf>
    <xf numFmtId="0" fontId="8" fillId="9" borderId="54" xfId="0" applyFont="1" applyFill="1" applyBorder="1" applyAlignment="1" applyProtection="1">
      <alignment horizontal="left" vertical="center" wrapText="1"/>
    </xf>
    <xf numFmtId="0" fontId="11" fillId="9" borderId="56" xfId="0" applyFont="1" applyFill="1" applyBorder="1" applyAlignment="1" applyProtection="1">
      <alignment horizontal="right" vertical="center" wrapText="1"/>
    </xf>
    <xf numFmtId="2" fontId="8" fillId="9" borderId="57" xfId="0" applyNumberFormat="1" applyFont="1" applyFill="1" applyBorder="1" applyAlignment="1" applyProtection="1">
      <alignment horizontal="right" vertical="center" wrapText="1"/>
    </xf>
    <xf numFmtId="0" fontId="11" fillId="9" borderId="57" xfId="0" applyFont="1" applyFill="1" applyBorder="1" applyAlignment="1" applyProtection="1">
      <alignment horizontal="left" vertical="center" wrapText="1"/>
    </xf>
    <xf numFmtId="0" fontId="8" fillId="11" borderId="0" xfId="0" applyFont="1" applyFill="1" applyBorder="1" applyAlignment="1" applyProtection="1">
      <alignment vertical="center" wrapText="1"/>
    </xf>
    <xf numFmtId="0" fontId="8" fillId="11" borderId="55" xfId="0" applyFont="1" applyFill="1" applyBorder="1" applyAlignment="1" applyProtection="1">
      <alignment vertical="center" wrapText="1"/>
    </xf>
    <xf numFmtId="0" fontId="0" fillId="11" borderId="55" xfId="0" applyFont="1" applyFill="1" applyBorder="1" applyProtection="1"/>
    <xf numFmtId="0" fontId="0" fillId="11" borderId="57" xfId="0" applyFont="1" applyFill="1" applyBorder="1" applyProtection="1"/>
    <xf numFmtId="0" fontId="0" fillId="11" borderId="58" xfId="0" applyFont="1" applyFill="1" applyBorder="1" applyProtection="1"/>
    <xf numFmtId="0" fontId="8" fillId="4" borderId="50" xfId="0" applyFont="1" applyFill="1" applyBorder="1" applyAlignment="1" applyProtection="1">
      <alignment horizontal="left" wrapText="1"/>
    </xf>
    <xf numFmtId="0" fontId="1" fillId="3" borderId="50" xfId="0" applyFont="1" applyFill="1" applyBorder="1" applyAlignment="1" applyProtection="1">
      <alignment horizontal="left" wrapText="1"/>
      <protection locked="0"/>
    </xf>
    <xf numFmtId="0" fontId="8" fillId="3" borderId="50" xfId="0" applyFont="1" applyFill="1" applyBorder="1" applyAlignment="1" applyProtection="1">
      <alignment horizontal="left" wrapText="1"/>
      <protection locked="0"/>
    </xf>
    <xf numFmtId="0" fontId="1" fillId="12" borderId="50" xfId="0" applyFont="1" applyFill="1" applyBorder="1" applyAlignment="1" applyProtection="1">
      <alignment vertical="center" wrapText="1"/>
      <protection locked="0"/>
    </xf>
    <xf numFmtId="0" fontId="1" fillId="12" borderId="51" xfId="0" applyFont="1" applyFill="1" applyBorder="1" applyAlignment="1" applyProtection="1">
      <alignment vertical="center" wrapText="1"/>
      <protection locked="0"/>
    </xf>
    <xf numFmtId="168" fontId="8" fillId="11" borderId="0" xfId="0" applyNumberFormat="1" applyFont="1" applyFill="1" applyBorder="1" applyAlignment="1" applyProtection="1">
      <alignment vertical="center" wrapText="1"/>
      <protection locked="0"/>
    </xf>
    <xf numFmtId="0" fontId="1" fillId="4" borderId="47" xfId="0" applyFont="1" applyFill="1" applyBorder="1" applyAlignment="1" applyProtection="1">
      <alignment wrapText="1"/>
    </xf>
    <xf numFmtId="166" fontId="1" fillId="11" borderId="0" xfId="0" applyNumberFormat="1" applyFont="1" applyFill="1" applyBorder="1" applyAlignment="1" applyProtection="1">
      <alignment horizontal="center" vertical="center" wrapText="1"/>
    </xf>
    <xf numFmtId="0" fontId="8" fillId="22" borderId="0" xfId="0" applyFont="1" applyFill="1" applyBorder="1" applyAlignment="1">
      <alignment horizontal="left" vertical="center" wrapText="1"/>
    </xf>
    <xf numFmtId="1" fontId="8" fillId="23" borderId="0" xfId="0" applyNumberFormat="1" applyFont="1" applyFill="1" applyBorder="1" applyAlignment="1" applyProtection="1">
      <alignment horizontal="center" vertical="center" wrapText="1"/>
      <protection locked="0"/>
    </xf>
    <xf numFmtId="3" fontId="8" fillId="13" borderId="59" xfId="0" applyNumberFormat="1" applyFont="1" applyFill="1" applyBorder="1" applyAlignment="1" applyProtection="1">
      <alignment horizontal="center" vertical="center" wrapText="1"/>
      <protection locked="0"/>
    </xf>
    <xf numFmtId="1" fontId="1" fillId="17" borderId="26" xfId="0" applyNumberFormat="1" applyFont="1" applyFill="1" applyBorder="1" applyAlignment="1">
      <alignment horizontal="center" vertical="center" wrapText="1"/>
    </xf>
    <xf numFmtId="167" fontId="8" fillId="12" borderId="26" xfId="0" applyNumberFormat="1" applyFont="1" applyFill="1" applyBorder="1" applyAlignment="1">
      <alignment horizontal="center" vertical="center" wrapText="1"/>
    </xf>
    <xf numFmtId="164" fontId="1" fillId="11" borderId="0" xfId="3" applyFill="1" applyAlignment="1">
      <alignment wrapText="1"/>
    </xf>
    <xf numFmtId="171" fontId="8" fillId="11" borderId="0" xfId="0" applyNumberFormat="1" applyFont="1" applyFill="1" applyAlignment="1">
      <alignment wrapText="1"/>
    </xf>
    <xf numFmtId="0" fontId="1" fillId="11" borderId="0" xfId="0" applyFont="1" applyFill="1" applyBorder="1" applyAlignment="1" applyProtection="1">
      <alignment horizontal="right" vertical="center" wrapText="1"/>
      <protection locked="0"/>
    </xf>
    <xf numFmtId="0" fontId="1" fillId="11" borderId="0" xfId="0" applyFont="1" applyFill="1" applyBorder="1" applyAlignment="1" applyProtection="1">
      <alignment horizontal="center" vertical="center" wrapText="1"/>
      <protection locked="0"/>
    </xf>
    <xf numFmtId="14" fontId="1" fillId="11" borderId="0" xfId="0" applyNumberFormat="1" applyFont="1" applyFill="1" applyBorder="1" applyAlignment="1" applyProtection="1">
      <alignment horizontal="center" vertical="center" wrapText="1"/>
      <protection locked="0"/>
    </xf>
    <xf numFmtId="14" fontId="1" fillId="11" borderId="0" xfId="0" applyNumberFormat="1" applyFont="1" applyFill="1" applyBorder="1" applyAlignment="1" applyProtection="1">
      <alignment horizontal="left" vertical="center" wrapText="1"/>
      <protection locked="0"/>
    </xf>
    <xf numFmtId="0" fontId="1" fillId="4" borderId="60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6" borderId="61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25" fillId="13" borderId="62" xfId="0" applyFont="1" applyFill="1" applyBorder="1" applyAlignment="1" applyProtection="1">
      <alignment horizontal="left" vertical="center" wrapText="1"/>
      <protection locked="0"/>
    </xf>
    <xf numFmtId="0" fontId="25" fillId="13" borderId="63" xfId="0" applyFont="1" applyFill="1" applyBorder="1" applyAlignment="1" applyProtection="1">
      <alignment horizontal="left" vertical="center" wrapText="1"/>
      <protection locked="0"/>
    </xf>
    <xf numFmtId="0" fontId="25" fillId="13" borderId="64" xfId="0" applyFont="1" applyFill="1" applyBorder="1" applyAlignment="1" applyProtection="1">
      <alignment horizontal="left" vertical="center" wrapText="1"/>
      <protection locked="0"/>
    </xf>
    <xf numFmtId="0" fontId="25" fillId="13" borderId="61" xfId="0" applyFont="1" applyFill="1" applyBorder="1" applyAlignment="1" applyProtection="1">
      <alignment horizontal="left" vertical="center" wrapText="1"/>
      <protection locked="0"/>
    </xf>
    <xf numFmtId="0" fontId="25" fillId="13" borderId="0" xfId="0" applyFont="1" applyFill="1" applyBorder="1" applyAlignment="1" applyProtection="1">
      <alignment horizontal="left" vertical="center" wrapText="1"/>
      <protection locked="0"/>
    </xf>
    <xf numFmtId="0" fontId="25" fillId="13" borderId="65" xfId="0" applyFont="1" applyFill="1" applyBorder="1" applyAlignment="1" applyProtection="1">
      <alignment horizontal="left" vertical="center" wrapText="1"/>
      <protection locked="0"/>
    </xf>
    <xf numFmtId="0" fontId="25" fillId="13" borderId="66" xfId="0" applyFont="1" applyFill="1" applyBorder="1" applyAlignment="1" applyProtection="1">
      <alignment horizontal="left" vertical="center" wrapText="1"/>
      <protection locked="0"/>
    </xf>
    <xf numFmtId="0" fontId="25" fillId="13" borderId="67" xfId="0" applyFont="1" applyFill="1" applyBorder="1" applyAlignment="1" applyProtection="1">
      <alignment horizontal="left" vertical="center" wrapText="1"/>
      <protection locked="0"/>
    </xf>
    <xf numFmtId="0" fontId="25" fillId="13" borderId="68" xfId="0" applyFont="1" applyFill="1" applyBorder="1" applyAlignment="1" applyProtection="1">
      <alignment horizontal="left" vertical="center" wrapText="1"/>
      <protection locked="0"/>
    </xf>
    <xf numFmtId="0" fontId="25" fillId="10" borderId="26" xfId="0" applyFont="1" applyFill="1" applyBorder="1" applyAlignment="1" applyProtection="1">
      <alignment horizontal="center" vertical="center" wrapText="1"/>
      <protection locked="0"/>
    </xf>
    <xf numFmtId="0" fontId="25" fillId="10" borderId="27" xfId="0" applyFont="1" applyFill="1" applyBorder="1" applyAlignment="1" applyProtection="1">
      <alignment horizontal="center" vertical="center" wrapText="1"/>
      <protection locked="0"/>
    </xf>
    <xf numFmtId="0" fontId="25" fillId="10" borderId="69" xfId="0" applyFont="1" applyFill="1" applyBorder="1" applyAlignment="1" applyProtection="1">
      <alignment horizontal="center" vertical="center" wrapText="1"/>
      <protection locked="0"/>
    </xf>
    <xf numFmtId="0" fontId="25" fillId="10" borderId="38" xfId="0" applyFont="1" applyFill="1" applyBorder="1" applyAlignment="1" applyProtection="1">
      <alignment horizontal="center" vertical="center" wrapText="1"/>
      <protection locked="0"/>
    </xf>
    <xf numFmtId="0" fontId="9" fillId="4" borderId="70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4" borderId="71" xfId="0" applyFont="1" applyFill="1" applyBorder="1" applyAlignment="1">
      <alignment horizontal="center" vertical="center" wrapText="1"/>
    </xf>
    <xf numFmtId="0" fontId="25" fillId="13" borderId="72" xfId="0" applyFont="1" applyFill="1" applyBorder="1" applyAlignment="1" applyProtection="1">
      <alignment horizontal="left" vertical="center" wrapText="1"/>
      <protection locked="0"/>
    </xf>
    <xf numFmtId="0" fontId="25" fillId="13" borderId="30" xfId="0" applyFont="1" applyFill="1" applyBorder="1" applyAlignment="1" applyProtection="1">
      <alignment horizontal="left" vertical="center" wrapText="1"/>
      <protection locked="0"/>
    </xf>
    <xf numFmtId="0" fontId="25" fillId="13" borderId="73" xfId="0" applyFont="1" applyFill="1" applyBorder="1" applyAlignment="1" applyProtection="1">
      <alignment horizontal="left" vertical="center" wrapText="1"/>
      <protection locked="0"/>
    </xf>
    <xf numFmtId="0" fontId="1" fillId="13" borderId="62" xfId="0" applyFont="1" applyFill="1" applyBorder="1" applyAlignment="1" applyProtection="1">
      <alignment horizontal="center" vertical="center" wrapText="1"/>
      <protection locked="0"/>
    </xf>
    <xf numFmtId="0" fontId="1" fillId="13" borderId="63" xfId="0" applyFont="1" applyFill="1" applyBorder="1" applyAlignment="1" applyProtection="1">
      <alignment horizontal="center" vertical="center" wrapText="1"/>
      <protection locked="0"/>
    </xf>
    <xf numFmtId="0" fontId="1" fillId="13" borderId="64" xfId="0" applyFont="1" applyFill="1" applyBorder="1" applyAlignment="1" applyProtection="1">
      <alignment horizontal="center" vertical="center" wrapText="1"/>
      <protection locked="0"/>
    </xf>
    <xf numFmtId="0" fontId="1" fillId="13" borderId="61" xfId="0" applyFont="1" applyFill="1" applyBorder="1" applyAlignment="1" applyProtection="1">
      <alignment horizontal="center" vertical="center" wrapText="1"/>
      <protection locked="0"/>
    </xf>
    <xf numFmtId="0" fontId="1" fillId="13" borderId="0" xfId="0" applyFont="1" applyFill="1" applyBorder="1" applyAlignment="1" applyProtection="1">
      <alignment horizontal="center" vertical="center" wrapText="1"/>
      <protection locked="0"/>
    </xf>
    <xf numFmtId="0" fontId="1" fillId="13" borderId="65" xfId="0" applyFont="1" applyFill="1" applyBorder="1" applyAlignment="1" applyProtection="1">
      <alignment horizontal="center" vertical="center" wrapText="1"/>
      <protection locked="0"/>
    </xf>
    <xf numFmtId="0" fontId="1" fillId="13" borderId="66" xfId="0" applyFont="1" applyFill="1" applyBorder="1" applyAlignment="1" applyProtection="1">
      <alignment horizontal="center" vertical="center" wrapText="1"/>
      <protection locked="0"/>
    </xf>
    <xf numFmtId="0" fontId="1" fillId="13" borderId="67" xfId="0" applyFont="1" applyFill="1" applyBorder="1" applyAlignment="1" applyProtection="1">
      <alignment horizontal="center" vertical="center" wrapText="1"/>
      <protection locked="0"/>
    </xf>
    <xf numFmtId="0" fontId="1" fillId="13" borderId="68" xfId="0" applyFont="1" applyFill="1" applyBorder="1" applyAlignment="1" applyProtection="1">
      <alignment horizontal="center" vertical="center" wrapText="1"/>
      <protection locked="0"/>
    </xf>
    <xf numFmtId="0" fontId="25" fillId="13" borderId="62" xfId="0" applyFont="1" applyFill="1" applyBorder="1" applyAlignment="1" applyProtection="1">
      <alignment horizontal="center" vertical="center" wrapText="1"/>
      <protection locked="0"/>
    </xf>
    <xf numFmtId="0" fontId="25" fillId="13" borderId="63" xfId="0" applyFont="1" applyFill="1" applyBorder="1" applyAlignment="1" applyProtection="1">
      <alignment horizontal="center" vertical="center" wrapText="1"/>
      <protection locked="0"/>
    </xf>
    <xf numFmtId="0" fontId="25" fillId="13" borderId="64" xfId="0" applyFont="1" applyFill="1" applyBorder="1" applyAlignment="1" applyProtection="1">
      <alignment horizontal="center" vertical="center" wrapText="1"/>
      <protection locked="0"/>
    </xf>
    <xf numFmtId="0" fontId="25" fillId="13" borderId="61" xfId="0" applyFont="1" applyFill="1" applyBorder="1" applyAlignment="1" applyProtection="1">
      <alignment horizontal="center" vertical="center" wrapText="1"/>
      <protection locked="0"/>
    </xf>
    <xf numFmtId="0" fontId="25" fillId="13" borderId="0" xfId="0" applyFont="1" applyFill="1" applyBorder="1" applyAlignment="1" applyProtection="1">
      <alignment horizontal="center" vertical="center" wrapText="1"/>
      <protection locked="0"/>
    </xf>
    <xf numFmtId="0" fontId="25" fillId="13" borderId="65" xfId="0" applyFont="1" applyFill="1" applyBorder="1" applyAlignment="1" applyProtection="1">
      <alignment horizontal="center" vertical="center" wrapText="1"/>
      <protection locked="0"/>
    </xf>
    <xf numFmtId="0" fontId="25" fillId="13" borderId="66" xfId="0" applyFont="1" applyFill="1" applyBorder="1" applyAlignment="1" applyProtection="1">
      <alignment horizontal="center" vertical="center" wrapText="1"/>
      <protection locked="0"/>
    </xf>
    <xf numFmtId="0" fontId="25" fillId="13" borderId="67" xfId="0" applyFont="1" applyFill="1" applyBorder="1" applyAlignment="1" applyProtection="1">
      <alignment horizontal="center" vertical="center" wrapText="1"/>
      <protection locked="0"/>
    </xf>
    <xf numFmtId="0" fontId="25" fillId="13" borderId="68" xfId="0" applyFont="1" applyFill="1" applyBorder="1" applyAlignment="1" applyProtection="1">
      <alignment horizontal="center" vertical="center" wrapText="1"/>
      <protection locked="0"/>
    </xf>
    <xf numFmtId="0" fontId="25" fillId="13" borderId="70" xfId="0" applyFont="1" applyFill="1" applyBorder="1" applyAlignment="1" applyProtection="1">
      <alignment horizontal="center" vertical="center" wrapText="1"/>
      <protection locked="0"/>
    </xf>
    <xf numFmtId="0" fontId="25" fillId="13" borderId="28" xfId="0" applyFont="1" applyFill="1" applyBorder="1" applyAlignment="1" applyProtection="1">
      <alignment horizontal="center" vertical="center" wrapText="1"/>
      <protection locked="0"/>
    </xf>
    <xf numFmtId="0" fontId="25" fillId="13" borderId="71" xfId="0" applyFont="1" applyFill="1" applyBorder="1" applyAlignment="1" applyProtection="1">
      <alignment horizontal="center" vertical="center" wrapText="1"/>
      <protection locked="0"/>
    </xf>
    <xf numFmtId="0" fontId="1" fillId="12" borderId="26" xfId="0" applyFont="1" applyFill="1" applyBorder="1" applyAlignment="1">
      <alignment horizontal="center" vertical="center" wrapText="1"/>
    </xf>
    <xf numFmtId="0" fontId="8" fillId="16" borderId="26" xfId="0" applyFont="1" applyFill="1" applyBorder="1" applyAlignment="1">
      <alignment horizontal="center" vertical="center" wrapText="1"/>
    </xf>
    <xf numFmtId="165" fontId="1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6" borderId="2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16" borderId="26" xfId="0" applyFont="1" applyFill="1" applyBorder="1" applyAlignment="1" applyProtection="1">
      <alignment horizontal="center" vertical="center" wrapText="1"/>
      <protection locked="0"/>
    </xf>
    <xf numFmtId="0" fontId="8" fillId="16" borderId="32" xfId="0" applyFont="1" applyFill="1" applyBorder="1" applyAlignment="1" applyProtection="1">
      <alignment horizontal="center" vertical="center" wrapText="1"/>
      <protection locked="0"/>
    </xf>
    <xf numFmtId="0" fontId="0" fillId="12" borderId="74" xfId="0" applyFont="1" applyFill="1" applyBorder="1" applyAlignment="1" applyProtection="1">
      <alignment horizontal="center"/>
      <protection locked="0"/>
    </xf>
    <xf numFmtId="0" fontId="0" fillId="12" borderId="75" xfId="0" applyFont="1" applyFill="1" applyBorder="1" applyAlignment="1" applyProtection="1">
      <alignment horizontal="center"/>
      <protection locked="0"/>
    </xf>
    <xf numFmtId="0" fontId="1" fillId="12" borderId="38" xfId="0" applyFont="1" applyFill="1" applyBorder="1" applyAlignment="1" applyProtection="1">
      <alignment horizontal="center" vertical="center" wrapText="1"/>
    </xf>
    <xf numFmtId="0" fontId="1" fillId="12" borderId="76" xfId="0" applyFont="1" applyFill="1" applyBorder="1" applyAlignment="1" applyProtection="1">
      <alignment horizontal="center" vertical="center" wrapText="1"/>
    </xf>
    <xf numFmtId="0" fontId="8" fillId="12" borderId="26" xfId="0" applyFont="1" applyFill="1" applyBorder="1" applyAlignment="1" applyProtection="1">
      <alignment horizontal="center" vertical="center" wrapText="1"/>
    </xf>
    <xf numFmtId="0" fontId="8" fillId="12" borderId="32" xfId="0" applyFont="1" applyFill="1" applyBorder="1" applyAlignment="1" applyProtection="1">
      <alignment horizontal="center" vertical="center" wrapText="1"/>
    </xf>
    <xf numFmtId="0" fontId="3" fillId="6" borderId="44" xfId="0" applyFont="1" applyFill="1" applyBorder="1" applyAlignment="1" applyProtection="1">
      <alignment horizontal="center"/>
    </xf>
    <xf numFmtId="0" fontId="3" fillId="6" borderId="45" xfId="0" applyFont="1" applyFill="1" applyBorder="1" applyAlignment="1" applyProtection="1">
      <alignment horizontal="center"/>
    </xf>
    <xf numFmtId="0" fontId="3" fillId="6" borderId="46" xfId="0" applyFont="1" applyFill="1" applyBorder="1" applyAlignment="1" applyProtection="1">
      <alignment horizontal="center"/>
    </xf>
    <xf numFmtId="170" fontId="8" fillId="13" borderId="26" xfId="0" applyNumberFormat="1" applyFont="1" applyFill="1" applyBorder="1" applyAlignment="1" applyProtection="1">
      <alignment horizontal="center" wrapText="1"/>
      <protection locked="0"/>
    </xf>
    <xf numFmtId="0" fontId="8" fillId="4" borderId="38" xfId="0" applyFont="1" applyFill="1" applyBorder="1" applyAlignment="1" applyProtection="1">
      <alignment horizontal="center" wrapText="1"/>
    </xf>
    <xf numFmtId="170" fontId="8" fillId="4" borderId="52" xfId="0" applyNumberFormat="1" applyFont="1" applyFill="1" applyBorder="1" applyAlignment="1" applyProtection="1">
      <alignment horizontal="center" wrapText="1"/>
    </xf>
    <xf numFmtId="171" fontId="8" fillId="12" borderId="52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26" xfId="0" applyFont="1" applyFill="1" applyBorder="1" applyAlignment="1" applyProtection="1">
      <alignment horizontal="center" wrapText="1"/>
      <protection locked="0"/>
    </xf>
    <xf numFmtId="0" fontId="8" fillId="3" borderId="32" xfId="0" applyFont="1" applyFill="1" applyBorder="1" applyAlignment="1" applyProtection="1">
      <alignment horizontal="center" wrapText="1"/>
      <protection locked="0"/>
    </xf>
    <xf numFmtId="168" fontId="3" fillId="0" borderId="0" xfId="0" applyNumberFormat="1" applyFont="1" applyBorder="1" applyAlignment="1" applyProtection="1">
      <alignment horizontal="center" vertical="center" wrapText="1"/>
    </xf>
    <xf numFmtId="0" fontId="13" fillId="6" borderId="0" xfId="0" applyFont="1" applyFill="1" applyBorder="1" applyAlignment="1" applyProtection="1">
      <alignment horizontal="center"/>
    </xf>
    <xf numFmtId="0" fontId="8" fillId="4" borderId="48" xfId="0" applyFont="1" applyFill="1" applyBorder="1" applyAlignment="1" applyProtection="1">
      <alignment horizontal="center" vertical="center" wrapText="1"/>
    </xf>
    <xf numFmtId="0" fontId="8" fillId="4" borderId="49" xfId="0" applyFont="1" applyFill="1" applyBorder="1" applyAlignment="1" applyProtection="1">
      <alignment horizontal="center" vertical="center" wrapText="1"/>
    </xf>
    <xf numFmtId="0" fontId="1" fillId="4" borderId="48" xfId="0" applyFont="1" applyFill="1" applyBorder="1" applyAlignment="1" applyProtection="1">
      <alignment horizontal="center" vertical="center" wrapText="1"/>
    </xf>
    <xf numFmtId="171" fontId="8" fillId="12" borderId="26" xfId="0" applyNumberFormat="1" applyFont="1" applyFill="1" applyBorder="1" applyAlignment="1" applyProtection="1">
      <alignment horizontal="center" vertical="center" wrapText="1"/>
      <protection locked="0"/>
    </xf>
    <xf numFmtId="170" fontId="8" fillId="4" borderId="26" xfId="0" applyNumberFormat="1" applyFont="1" applyFill="1" applyBorder="1" applyAlignment="1" applyProtection="1">
      <alignment horizontal="center" wrapText="1"/>
    </xf>
    <xf numFmtId="0" fontId="8" fillId="11" borderId="72" xfId="0" applyFont="1" applyFill="1" applyBorder="1" applyAlignment="1" applyProtection="1">
      <alignment horizontal="center" vertical="center" wrapText="1"/>
      <protection locked="0"/>
    </xf>
    <xf numFmtId="0" fontId="8" fillId="11" borderId="77" xfId="0" applyFont="1" applyFill="1" applyBorder="1" applyAlignment="1" applyProtection="1">
      <alignment horizontal="center" vertical="center" wrapText="1"/>
      <protection locked="0"/>
    </xf>
    <xf numFmtId="0" fontId="8" fillId="11" borderId="78" xfId="0" applyFont="1" applyFill="1" applyBorder="1" applyAlignment="1" applyProtection="1">
      <alignment horizontal="center" vertical="center" wrapText="1"/>
      <protection locked="0"/>
    </xf>
    <xf numFmtId="0" fontId="8" fillId="11" borderId="58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 shrinkToFit="1"/>
    </xf>
    <xf numFmtId="0" fontId="19" fillId="0" borderId="0" xfId="0" applyFont="1" applyBorder="1" applyAlignment="1" applyProtection="1">
      <alignment horizontal="left" vertical="center" wrapText="1" shrinkToFit="1"/>
    </xf>
    <xf numFmtId="0" fontId="24" fillId="0" borderId="17" xfId="0" applyFont="1" applyFill="1" applyBorder="1" applyAlignment="1">
      <alignment horizontal="center" vertical="center" wrapText="1" shrinkToFit="1"/>
    </xf>
    <xf numFmtId="0" fontId="24" fillId="0" borderId="79" xfId="0" applyFont="1" applyFill="1" applyBorder="1" applyAlignment="1">
      <alignment horizontal="center" vertical="center" wrapText="1" shrinkToFit="1"/>
    </xf>
    <xf numFmtId="0" fontId="24" fillId="0" borderId="80" xfId="0" applyFont="1" applyFill="1" applyBorder="1" applyAlignment="1">
      <alignment horizontal="center" vertical="center" wrapText="1" shrinkToFit="1"/>
    </xf>
    <xf numFmtId="172" fontId="37" fillId="0" borderId="81" xfId="4" applyNumberFormat="1" applyFont="1" applyFill="1" applyBorder="1" applyAlignment="1" applyProtection="1">
      <alignment horizontal="center" vertical="center" wrapText="1"/>
      <protection locked="0"/>
    </xf>
    <xf numFmtId="172" fontId="37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3" fillId="24" borderId="0" xfId="4" applyFont="1" applyFill="1" applyBorder="1" applyAlignment="1" applyProtection="1">
      <alignment horizontal="center"/>
    </xf>
    <xf numFmtId="0" fontId="14" fillId="8" borderId="50" xfId="4" applyFont="1" applyFill="1" applyBorder="1" applyAlignment="1" applyProtection="1">
      <alignment horizontal="left" vertical="center" wrapText="1"/>
    </xf>
    <xf numFmtId="0" fontId="14" fillId="8" borderId="26" xfId="4" applyFont="1" applyFill="1" applyBorder="1" applyAlignment="1" applyProtection="1">
      <alignment horizontal="left" vertical="center" wrapText="1"/>
    </xf>
    <xf numFmtId="0" fontId="1" fillId="9" borderId="26" xfId="4" applyFont="1" applyFill="1" applyBorder="1" applyAlignment="1" applyProtection="1">
      <alignment horizontal="left" vertical="center" wrapText="1"/>
    </xf>
    <xf numFmtId="0" fontId="11" fillId="9" borderId="26" xfId="4" applyFont="1" applyFill="1" applyBorder="1" applyAlignment="1" applyProtection="1">
      <alignment horizontal="right" vertical="center" wrapText="1"/>
    </xf>
    <xf numFmtId="172" fontId="1" fillId="0" borderId="81" xfId="4" applyNumberFormat="1" applyFont="1" applyFill="1" applyBorder="1" applyAlignment="1" applyProtection="1">
      <alignment horizontal="left" vertical="center" wrapText="1"/>
      <protection locked="0"/>
    </xf>
    <xf numFmtId="172" fontId="1" fillId="0" borderId="0" xfId="4" applyNumberFormat="1" applyFont="1" applyFill="1" applyBorder="1" applyAlignment="1" applyProtection="1">
      <alignment horizontal="left" vertical="center" wrapText="1"/>
      <protection locked="0"/>
    </xf>
    <xf numFmtId="0" fontId="3" fillId="20" borderId="82" xfId="4" applyFont="1" applyFill="1" applyBorder="1" applyAlignment="1" applyProtection="1">
      <alignment horizontal="center" wrapText="1"/>
    </xf>
    <xf numFmtId="0" fontId="3" fillId="20" borderId="83" xfId="4" applyFont="1" applyFill="1" applyBorder="1" applyAlignment="1" applyProtection="1">
      <alignment horizontal="center" wrapText="1"/>
    </xf>
    <xf numFmtId="0" fontId="9" fillId="14" borderId="84" xfId="0" applyFont="1" applyFill="1" applyBorder="1" applyAlignment="1">
      <alignment horizontal="center" vertical="center" wrapText="1"/>
    </xf>
    <xf numFmtId="0" fontId="9" fillId="14" borderId="71" xfId="0" applyFont="1" applyFill="1" applyBorder="1" applyAlignment="1">
      <alignment horizontal="center" vertical="center" wrapText="1"/>
    </xf>
    <xf numFmtId="0" fontId="9" fillId="14" borderId="84" xfId="0" applyFont="1" applyFill="1" applyBorder="1" applyAlignment="1">
      <alignment horizontal="center" vertical="center"/>
    </xf>
    <xf numFmtId="0" fontId="9" fillId="14" borderId="71" xfId="0" applyFont="1" applyFill="1" applyBorder="1" applyAlignment="1">
      <alignment horizontal="center" vertical="center"/>
    </xf>
    <xf numFmtId="0" fontId="9" fillId="14" borderId="27" xfId="0" applyFont="1" applyFill="1" applyBorder="1" applyAlignment="1">
      <alignment horizontal="center" vertical="center"/>
    </xf>
    <xf numFmtId="0" fontId="9" fillId="14" borderId="38" xfId="0" applyFont="1" applyFill="1" applyBorder="1" applyAlignment="1">
      <alignment horizontal="center" vertical="center"/>
    </xf>
    <xf numFmtId="0" fontId="9" fillId="14" borderId="27" xfId="0" applyFont="1" applyFill="1" applyBorder="1" applyAlignment="1">
      <alignment horizontal="center" vertical="center" wrapText="1"/>
    </xf>
    <xf numFmtId="0" fontId="9" fillId="14" borderId="38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9" fillId="14" borderId="28" xfId="0" applyFont="1" applyFill="1" applyBorder="1" applyAlignment="1">
      <alignment horizontal="center" vertical="center" wrapText="1"/>
    </xf>
    <xf numFmtId="0" fontId="9" fillId="14" borderId="84" xfId="0" applyFont="1" applyFill="1" applyBorder="1" applyAlignment="1">
      <alignment horizontal="center"/>
    </xf>
    <xf numFmtId="0" fontId="9" fillId="14" borderId="28" xfId="0" applyFont="1" applyFill="1" applyBorder="1" applyAlignment="1">
      <alignment horizontal="center"/>
    </xf>
    <xf numFmtId="0" fontId="9" fillId="14" borderId="71" xfId="0" applyFont="1" applyFill="1" applyBorder="1" applyAlignment="1">
      <alignment horizontal="center"/>
    </xf>
    <xf numFmtId="0" fontId="9" fillId="14" borderId="67" xfId="0" applyFont="1" applyFill="1" applyBorder="1" applyAlignment="1">
      <alignment horizontal="center"/>
    </xf>
    <xf numFmtId="0" fontId="9" fillId="14" borderId="26" xfId="0" applyFont="1" applyFill="1" applyBorder="1" applyAlignment="1">
      <alignment horizontal="center"/>
    </xf>
    <xf numFmtId="0" fontId="9" fillId="14" borderId="26" xfId="0" applyFont="1" applyFill="1" applyBorder="1" applyAlignment="1">
      <alignment horizontal="center" vertical="center"/>
    </xf>
  </cellXfs>
  <cellStyles count="6">
    <cellStyle name="#DIV/0 !" xfId="1" xr:uid="{00000000-0005-0000-0000-000000000000}"/>
    <cellStyle name="Lien hypertexte" xfId="2" builtinId="8"/>
    <cellStyle name="Monétaire" xfId="3" builtinId="4"/>
    <cellStyle name="Normal" xfId="0" builtinId="0"/>
    <cellStyle name="Normal 2" xfId="4" xr:uid="{00000000-0005-0000-0000-000004000000}"/>
    <cellStyle name="verif_budget" xfId="5" xr:uid="{00000000-0005-0000-0000-000005000000}"/>
  </cellStyles>
  <dxfs count="2">
    <dxf>
      <font>
        <b val="0"/>
        <condense val="0"/>
        <extend val="0"/>
        <color indexed="9"/>
      </font>
      <fill>
        <patternFill patternType="solid">
          <fgColor indexed="10"/>
          <bgColor indexed="60"/>
        </patternFill>
      </fill>
    </dxf>
    <dxf>
      <font>
        <b val="0"/>
        <condense val="0"/>
        <extend val="0"/>
        <color indexed="9"/>
      </font>
      <fill>
        <patternFill patternType="solid">
          <fgColor indexed="10"/>
          <bgColor indexed="6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D4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D0806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eveloppement-durable.gouv.fr/1-le-secteur-du-batimen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3"/>
  <sheetViews>
    <sheetView workbookViewId="0">
      <selection activeCell="D3" sqref="D3"/>
    </sheetView>
  </sheetViews>
  <sheetFormatPr baseColWidth="10" defaultColWidth="10.6640625" defaultRowHeight="13" x14ac:dyDescent="0.15"/>
  <cols>
    <col min="1" max="1" width="78.33203125" style="1" customWidth="1"/>
    <col min="2" max="16384" width="10.6640625" style="1"/>
  </cols>
  <sheetData>
    <row r="1" spans="1:1" ht="17" x14ac:dyDescent="0.15">
      <c r="A1" s="2" t="s">
        <v>0</v>
      </c>
    </row>
    <row r="2" spans="1:1" ht="16" x14ac:dyDescent="0.15">
      <c r="A2" s="3"/>
    </row>
    <row r="3" spans="1:1" ht="51" x14ac:dyDescent="0.15">
      <c r="A3" s="4" t="s">
        <v>1</v>
      </c>
    </row>
    <row r="4" spans="1:1" ht="16" x14ac:dyDescent="0.15">
      <c r="A4" s="3"/>
    </row>
    <row r="5" spans="1:1" ht="34" x14ac:dyDescent="0.15">
      <c r="A5" s="5" t="s">
        <v>123</v>
      </c>
    </row>
    <row r="6" spans="1:1" ht="17" x14ac:dyDescent="0.15">
      <c r="A6" s="6" t="s">
        <v>2</v>
      </c>
    </row>
    <row r="7" spans="1:1" ht="51" x14ac:dyDescent="0.15">
      <c r="A7" s="7" t="s">
        <v>236</v>
      </c>
    </row>
    <row r="8" spans="1:1" ht="34" x14ac:dyDescent="0.15">
      <c r="A8" s="8" t="s">
        <v>3</v>
      </c>
    </row>
    <row r="9" spans="1:1" ht="16" x14ac:dyDescent="0.15">
      <c r="A9" s="3"/>
    </row>
    <row r="10" spans="1:1" ht="17" x14ac:dyDescent="0.15">
      <c r="A10" s="9" t="s">
        <v>4</v>
      </c>
    </row>
    <row r="11" spans="1:1" ht="51" x14ac:dyDescent="0.15">
      <c r="A11" s="7" t="s">
        <v>5</v>
      </c>
    </row>
    <row r="12" spans="1:1" ht="34" x14ac:dyDescent="0.15">
      <c r="A12" s="8" t="s">
        <v>357</v>
      </c>
    </row>
    <row r="13" spans="1:1" ht="17" thickBot="1" x14ac:dyDescent="0.2">
      <c r="A13" s="10"/>
    </row>
    <row r="14" spans="1:1" ht="17" x14ac:dyDescent="0.15">
      <c r="A14" s="75" t="s">
        <v>97</v>
      </c>
    </row>
    <row r="15" spans="1:1" ht="52" thickBot="1" x14ac:dyDescent="0.2">
      <c r="A15" s="76" t="s">
        <v>132</v>
      </c>
    </row>
    <row r="16" spans="1:1" ht="17" thickBot="1" x14ac:dyDescent="0.2">
      <c r="A16" s="10"/>
    </row>
    <row r="17" spans="1:2" ht="17" x14ac:dyDescent="0.15">
      <c r="A17" s="9" t="s">
        <v>98</v>
      </c>
    </row>
    <row r="18" spans="1:2" ht="51" x14ac:dyDescent="0.15">
      <c r="A18" s="7" t="s">
        <v>133</v>
      </c>
    </row>
    <row r="19" spans="1:2" ht="34" x14ac:dyDescent="0.15">
      <c r="A19" s="7" t="s">
        <v>359</v>
      </c>
    </row>
    <row r="20" spans="1:2" ht="34" x14ac:dyDescent="0.15">
      <c r="A20" s="7" t="s">
        <v>358</v>
      </c>
      <c r="B20" s="10"/>
    </row>
    <row r="21" spans="1:2" ht="34" x14ac:dyDescent="0.15">
      <c r="A21" s="7" t="s">
        <v>361</v>
      </c>
    </row>
    <row r="22" spans="1:2" ht="102" x14ac:dyDescent="0.15">
      <c r="A22" s="7" t="s">
        <v>360</v>
      </c>
    </row>
    <row r="23" spans="1:2" ht="68" x14ac:dyDescent="0.15">
      <c r="A23" s="7" t="s">
        <v>362</v>
      </c>
    </row>
    <row r="24" spans="1:2" ht="51" x14ac:dyDescent="0.15">
      <c r="A24" s="8" t="s">
        <v>363</v>
      </c>
    </row>
    <row r="25" spans="1:2" ht="16" x14ac:dyDescent="0.15">
      <c r="A25" s="3"/>
    </row>
    <row r="26" spans="1:2" ht="17" x14ac:dyDescent="0.15">
      <c r="A26" s="9" t="s">
        <v>99</v>
      </c>
    </row>
    <row r="27" spans="1:2" ht="34" x14ac:dyDescent="0.15">
      <c r="A27" s="8" t="s">
        <v>6</v>
      </c>
    </row>
    <row r="28" spans="1:2" ht="17" thickBot="1" x14ac:dyDescent="0.2">
      <c r="A28" s="3"/>
    </row>
    <row r="29" spans="1:2" ht="17" x14ac:dyDescent="0.15">
      <c r="A29" s="9" t="s">
        <v>288</v>
      </c>
    </row>
    <row r="30" spans="1:2" ht="35" thickBot="1" x14ac:dyDescent="0.2">
      <c r="A30" s="8" t="s">
        <v>289</v>
      </c>
    </row>
    <row r="31" spans="1:2" ht="17" thickBot="1" x14ac:dyDescent="0.2">
      <c r="A31" s="3"/>
    </row>
    <row r="32" spans="1:2" ht="17" x14ac:dyDescent="0.15">
      <c r="A32" s="11" t="s">
        <v>95</v>
      </c>
    </row>
    <row r="33" spans="1:1" ht="16" x14ac:dyDescent="0.15">
      <c r="A33" s="3"/>
    </row>
  </sheetData>
  <sheetProtection selectLockedCells="1" selectUnlockedCells="1"/>
  <phoneticPr fontId="26" type="noConversion"/>
  <pageMargins left="0.78740157499999996" right="0.78740157499999996" top="0.98402777777777772" bottom="0.98402777777777772" header="0.51180555555555551" footer="0.51180555555555551"/>
  <pageSetup paperSize="9" scale="87"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47"/>
  <sheetViews>
    <sheetView topLeftCell="L1" workbookViewId="0">
      <selection activeCell="O5" sqref="O5"/>
    </sheetView>
  </sheetViews>
  <sheetFormatPr baseColWidth="10" defaultRowHeight="13" x14ac:dyDescent="0.15"/>
  <cols>
    <col min="2" max="2" width="23.5" customWidth="1"/>
    <col min="3" max="3" width="23.1640625" customWidth="1"/>
    <col min="4" max="4" width="31.5" customWidth="1"/>
    <col min="5" max="6" width="21.83203125" customWidth="1"/>
    <col min="7" max="7" width="15.33203125" customWidth="1"/>
    <col min="8" max="8" width="20.33203125" customWidth="1"/>
    <col min="9" max="9" width="35.1640625" customWidth="1"/>
    <col min="10" max="10" width="11.5" customWidth="1"/>
    <col min="11" max="11" width="17.6640625" customWidth="1"/>
    <col min="12" max="12" width="22.1640625" customWidth="1"/>
    <col min="14" max="14" width="34.1640625" customWidth="1"/>
    <col min="15" max="15" width="40.1640625" customWidth="1"/>
    <col min="16" max="16" width="39.83203125" bestFit="1" customWidth="1"/>
    <col min="17" max="17" width="30.83203125" customWidth="1"/>
    <col min="18" max="18" width="25.33203125" bestFit="1" customWidth="1"/>
  </cols>
  <sheetData>
    <row r="1" spans="1:29" s="217" customFormat="1" ht="42" x14ac:dyDescent="0.15">
      <c r="A1" s="218" t="s">
        <v>306</v>
      </c>
      <c r="B1" s="205" t="s">
        <v>164</v>
      </c>
      <c r="C1" s="205" t="s">
        <v>173</v>
      </c>
      <c r="D1" s="205" t="s">
        <v>170</v>
      </c>
      <c r="E1" s="205" t="s">
        <v>162</v>
      </c>
      <c r="F1" s="205" t="s">
        <v>266</v>
      </c>
      <c r="G1" s="205" t="s">
        <v>169</v>
      </c>
      <c r="H1" s="205" t="s">
        <v>269</v>
      </c>
      <c r="I1" s="205" t="s">
        <v>168</v>
      </c>
      <c r="J1" s="205" t="s">
        <v>225</v>
      </c>
      <c r="K1" s="205" t="s">
        <v>187</v>
      </c>
      <c r="L1" s="205" t="s">
        <v>272</v>
      </c>
      <c r="M1" s="205" t="s">
        <v>188</v>
      </c>
      <c r="N1" s="205" t="s">
        <v>191</v>
      </c>
      <c r="O1" s="205" t="s">
        <v>240</v>
      </c>
      <c r="P1" s="205" t="s">
        <v>250</v>
      </c>
      <c r="Q1" s="205" t="s">
        <v>271</v>
      </c>
      <c r="R1" s="215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</row>
    <row r="2" spans="1:29" ht="15" customHeight="1" x14ac:dyDescent="0.15">
      <c r="A2" s="214" t="s">
        <v>257</v>
      </c>
      <c r="B2" s="214" t="s">
        <v>142</v>
      </c>
      <c r="C2" s="214" t="s">
        <v>229</v>
      </c>
      <c r="D2" s="214" t="s">
        <v>171</v>
      </c>
      <c r="E2" s="219" t="s">
        <v>175</v>
      </c>
      <c r="F2" s="219" t="s">
        <v>267</v>
      </c>
      <c r="G2" s="214">
        <v>1</v>
      </c>
      <c r="H2" s="214" t="s">
        <v>277</v>
      </c>
      <c r="I2" s="214" t="s">
        <v>181</v>
      </c>
      <c r="J2" s="214" t="s">
        <v>254</v>
      </c>
      <c r="K2" s="214" t="s">
        <v>223</v>
      </c>
      <c r="L2" s="214" t="s">
        <v>273</v>
      </c>
      <c r="M2" s="214" t="s">
        <v>189</v>
      </c>
      <c r="N2" s="214" t="s">
        <v>197</v>
      </c>
      <c r="O2" s="214" t="s">
        <v>203</v>
      </c>
      <c r="P2" s="214" t="s">
        <v>245</v>
      </c>
      <c r="Q2" s="214" t="s">
        <v>346</v>
      </c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</row>
    <row r="3" spans="1:29" ht="28" x14ac:dyDescent="0.15">
      <c r="A3" s="214" t="s">
        <v>185</v>
      </c>
      <c r="B3" s="214" t="s">
        <v>161</v>
      </c>
      <c r="C3" s="214" t="s">
        <v>231</v>
      </c>
      <c r="D3" s="214" t="s">
        <v>163</v>
      </c>
      <c r="E3" s="219" t="s">
        <v>177</v>
      </c>
      <c r="F3" s="219" t="s">
        <v>268</v>
      </c>
      <c r="G3" s="214">
        <v>2</v>
      </c>
      <c r="H3" s="214" t="s">
        <v>297</v>
      </c>
      <c r="I3" s="214" t="s">
        <v>244</v>
      </c>
      <c r="J3" s="214" t="s">
        <v>255</v>
      </c>
      <c r="K3" s="214" t="s">
        <v>186</v>
      </c>
      <c r="L3" s="214" t="s">
        <v>274</v>
      </c>
      <c r="M3" s="214" t="s">
        <v>190</v>
      </c>
      <c r="N3" s="214" t="s">
        <v>194</v>
      </c>
      <c r="O3" s="214" t="s">
        <v>299</v>
      </c>
      <c r="P3" s="214" t="s">
        <v>246</v>
      </c>
      <c r="Q3" s="214" t="s">
        <v>276</v>
      </c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</row>
    <row r="4" spans="1:29" ht="28" x14ac:dyDescent="0.15">
      <c r="A4" s="214"/>
      <c r="B4" s="214" t="s">
        <v>172</v>
      </c>
      <c r="C4" s="214" t="s">
        <v>230</v>
      </c>
      <c r="D4" s="214" t="s">
        <v>221</v>
      </c>
      <c r="E4" s="219" t="s">
        <v>226</v>
      </c>
      <c r="F4" s="219"/>
      <c r="G4" s="214">
        <v>3</v>
      </c>
      <c r="H4" s="214" t="s">
        <v>345</v>
      </c>
      <c r="I4" s="214" t="s">
        <v>339</v>
      </c>
      <c r="J4" s="214"/>
      <c r="K4" s="214" t="s">
        <v>224</v>
      </c>
      <c r="L4" s="214" t="s">
        <v>275</v>
      </c>
      <c r="M4" s="214"/>
      <c r="N4" s="214" t="s">
        <v>196</v>
      </c>
      <c r="O4" s="214" t="s">
        <v>300</v>
      </c>
      <c r="P4" s="214" t="s">
        <v>247</v>
      </c>
      <c r="Q4" s="214" t="s">
        <v>277</v>
      </c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</row>
    <row r="5" spans="1:29" ht="28" x14ac:dyDescent="0.15">
      <c r="A5" s="214"/>
      <c r="B5" s="214"/>
      <c r="C5" s="214" t="s">
        <v>174</v>
      </c>
      <c r="D5" s="214"/>
      <c r="E5" s="219" t="s">
        <v>233</v>
      </c>
      <c r="F5" s="219"/>
      <c r="G5" s="214" t="s">
        <v>178</v>
      </c>
      <c r="H5" s="214"/>
      <c r="I5" s="214" t="s">
        <v>340</v>
      </c>
      <c r="J5" s="214"/>
      <c r="K5" s="214"/>
      <c r="L5" s="214"/>
      <c r="M5" s="214"/>
      <c r="N5" s="214" t="s">
        <v>195</v>
      </c>
      <c r="O5" s="214" t="s">
        <v>301</v>
      </c>
      <c r="P5" s="214" t="s">
        <v>179</v>
      </c>
      <c r="Q5" s="214" t="s">
        <v>348</v>
      </c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</row>
    <row r="6" spans="1:29" ht="28" x14ac:dyDescent="0.15">
      <c r="A6" s="214"/>
      <c r="B6" s="214"/>
      <c r="C6" s="214" t="s">
        <v>232</v>
      </c>
      <c r="D6" s="214"/>
      <c r="E6" s="219" t="s">
        <v>176</v>
      </c>
      <c r="F6" s="219"/>
      <c r="G6" s="214" t="s">
        <v>167</v>
      </c>
      <c r="H6" s="214"/>
      <c r="I6" s="214" t="s">
        <v>341</v>
      </c>
      <c r="J6" s="214"/>
      <c r="K6" s="214"/>
      <c r="L6" s="214"/>
      <c r="M6" s="214"/>
      <c r="N6" s="214" t="s">
        <v>193</v>
      </c>
      <c r="O6" s="214"/>
      <c r="P6" s="214" t="s">
        <v>248</v>
      </c>
      <c r="Q6" s="214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</row>
    <row r="7" spans="1:29" ht="14" x14ac:dyDescent="0.15">
      <c r="A7" s="214"/>
      <c r="B7" s="214"/>
      <c r="C7" s="237" t="s">
        <v>40</v>
      </c>
      <c r="D7" s="214"/>
      <c r="E7" s="214" t="s">
        <v>40</v>
      </c>
      <c r="F7" s="219"/>
      <c r="G7" s="214"/>
      <c r="H7" s="214"/>
      <c r="I7" s="214" t="s">
        <v>182</v>
      </c>
      <c r="J7" s="214"/>
      <c r="K7" s="214"/>
      <c r="L7" s="214"/>
      <c r="M7" s="214"/>
      <c r="N7" s="214" t="s">
        <v>227</v>
      </c>
      <c r="O7" s="214"/>
      <c r="P7" s="214" t="s">
        <v>249</v>
      </c>
      <c r="Q7" s="214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</row>
    <row r="8" spans="1:29" ht="14" x14ac:dyDescent="0.15">
      <c r="A8" s="214"/>
      <c r="B8" s="214"/>
      <c r="C8" s="214"/>
      <c r="D8" s="214"/>
      <c r="E8" s="214"/>
      <c r="F8" s="214"/>
      <c r="G8" s="214"/>
      <c r="H8" s="214"/>
      <c r="I8" s="214" t="s">
        <v>234</v>
      </c>
      <c r="J8" s="214"/>
      <c r="K8" s="214"/>
      <c r="L8" s="214"/>
      <c r="M8" s="214"/>
      <c r="N8" s="214" t="s">
        <v>228</v>
      </c>
      <c r="O8" s="214"/>
      <c r="P8" s="214"/>
      <c r="Q8" s="214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</row>
    <row r="9" spans="1:29" ht="14" x14ac:dyDescent="0.15">
      <c r="A9" s="214"/>
      <c r="B9" s="214"/>
      <c r="C9" s="214"/>
      <c r="D9" s="214"/>
      <c r="E9" s="214"/>
      <c r="F9" s="214"/>
      <c r="G9" s="214"/>
      <c r="H9" s="214"/>
      <c r="I9" s="214" t="s">
        <v>256</v>
      </c>
      <c r="J9" s="214"/>
      <c r="K9" s="214"/>
      <c r="L9" s="214"/>
      <c r="M9" s="214"/>
      <c r="N9" s="214" t="s">
        <v>192</v>
      </c>
      <c r="O9" s="214"/>
      <c r="P9" s="214"/>
      <c r="Q9" s="214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</row>
    <row r="10" spans="1:29" ht="28" x14ac:dyDescent="0.15">
      <c r="A10" s="214"/>
      <c r="B10" s="214"/>
      <c r="C10" s="214"/>
      <c r="D10" s="214"/>
      <c r="E10" s="214"/>
      <c r="F10" s="214"/>
      <c r="G10" s="214"/>
      <c r="H10" s="214"/>
      <c r="I10" s="214" t="s">
        <v>253</v>
      </c>
      <c r="J10" s="214"/>
      <c r="K10" s="214"/>
      <c r="L10" s="214"/>
      <c r="M10" s="214"/>
      <c r="N10" s="214" t="s">
        <v>349</v>
      </c>
      <c r="O10" s="214"/>
      <c r="P10" s="214"/>
      <c r="Q10" s="214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</row>
    <row r="11" spans="1:29" ht="28" x14ac:dyDescent="0.15">
      <c r="A11" s="214"/>
      <c r="B11" s="214"/>
      <c r="C11" s="214"/>
      <c r="D11" s="214"/>
      <c r="E11" s="219"/>
      <c r="F11" s="214"/>
      <c r="G11" s="214"/>
      <c r="H11" s="214"/>
      <c r="I11" s="214" t="s">
        <v>180</v>
      </c>
      <c r="J11" s="214"/>
      <c r="K11" s="214"/>
      <c r="L11" s="214"/>
      <c r="M11" s="214"/>
      <c r="N11" s="214"/>
      <c r="O11" s="214"/>
      <c r="P11" s="214"/>
      <c r="Q11" s="214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</row>
    <row r="12" spans="1:29" ht="14" x14ac:dyDescent="0.15">
      <c r="A12" s="214"/>
      <c r="B12" s="214"/>
      <c r="C12" s="214"/>
      <c r="D12" s="214"/>
      <c r="E12" s="214"/>
      <c r="F12" s="214"/>
      <c r="G12" s="214"/>
      <c r="H12" s="214"/>
      <c r="I12" s="214" t="s">
        <v>235</v>
      </c>
      <c r="J12" s="214"/>
      <c r="K12" s="214"/>
      <c r="L12" s="214"/>
      <c r="M12" s="214"/>
      <c r="N12" s="214"/>
      <c r="O12" s="214"/>
      <c r="P12" s="214"/>
      <c r="Q12" s="214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</row>
    <row r="13" spans="1:29" ht="14" x14ac:dyDescent="0.15">
      <c r="A13" s="214"/>
      <c r="B13" s="214"/>
      <c r="C13" s="214"/>
      <c r="D13" s="214"/>
      <c r="E13" s="214"/>
      <c r="F13" s="214"/>
      <c r="G13" s="214"/>
      <c r="H13" s="214"/>
      <c r="I13" s="214" t="s">
        <v>183</v>
      </c>
      <c r="J13" s="214"/>
      <c r="K13" s="214"/>
      <c r="L13" s="214"/>
      <c r="M13" s="214"/>
      <c r="N13" s="214"/>
      <c r="O13" s="214"/>
      <c r="P13" s="214"/>
      <c r="Q13" s="214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</row>
    <row r="14" spans="1:29" ht="14" x14ac:dyDescent="0.15">
      <c r="A14" s="214"/>
      <c r="B14" s="214"/>
      <c r="C14" s="214"/>
      <c r="D14" s="214"/>
      <c r="E14" s="214"/>
      <c r="F14" s="214"/>
      <c r="G14" s="214"/>
      <c r="H14" s="214"/>
      <c r="I14" s="214" t="s">
        <v>40</v>
      </c>
      <c r="J14" s="214"/>
      <c r="K14" s="214"/>
      <c r="L14" s="214"/>
      <c r="M14" s="214"/>
      <c r="N14" s="214"/>
      <c r="O14" s="214"/>
      <c r="P14" s="214"/>
      <c r="Q14" s="214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</row>
    <row r="16" spans="1:29" x14ac:dyDescent="0.15">
      <c r="A16" s="142"/>
      <c r="B16" s="88"/>
      <c r="C16" s="88"/>
      <c r="D16" s="88"/>
      <c r="E16" s="142"/>
      <c r="F16" s="88"/>
      <c r="G16" s="88"/>
      <c r="H16" s="88"/>
      <c r="I16" s="92"/>
      <c r="J16" s="9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</row>
    <row r="17" spans="1:29" x14ac:dyDescent="0.15">
      <c r="A17" s="142"/>
      <c r="B17" s="88"/>
      <c r="C17" s="88"/>
      <c r="D17" s="88"/>
      <c r="E17" s="142"/>
      <c r="F17" s="88"/>
      <c r="G17" s="88"/>
      <c r="H17" s="88"/>
      <c r="I17" s="92"/>
      <c r="J17" s="9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</row>
    <row r="18" spans="1:29" x14ac:dyDescent="0.15">
      <c r="A18" s="142"/>
      <c r="B18" s="201"/>
      <c r="C18" s="201"/>
      <c r="D18" s="201"/>
      <c r="E18" s="201"/>
      <c r="F18" s="201"/>
      <c r="G18" s="201"/>
      <c r="H18" s="201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</row>
    <row r="19" spans="1:29" x14ac:dyDescent="0.15">
      <c r="A19" s="142"/>
      <c r="B19" s="201"/>
      <c r="C19" s="201"/>
      <c r="D19" s="201"/>
      <c r="E19" s="142"/>
      <c r="F19" s="201"/>
      <c r="G19" s="201"/>
      <c r="H19" s="201"/>
      <c r="I19" s="88"/>
      <c r="J19" s="88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</row>
    <row r="20" spans="1:29" x14ac:dyDescent="0.15">
      <c r="A20" s="142"/>
      <c r="B20" s="201"/>
      <c r="C20" s="201"/>
      <c r="D20" s="201"/>
      <c r="E20" s="201"/>
      <c r="F20" s="201"/>
      <c r="G20" s="201"/>
      <c r="H20" s="201"/>
      <c r="I20" s="88"/>
      <c r="J20" s="88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</row>
    <row r="21" spans="1:29" x14ac:dyDescent="0.15">
      <c r="A21" s="142"/>
      <c r="B21" s="201"/>
      <c r="C21" s="201"/>
      <c r="D21" s="201"/>
      <c r="E21" s="201"/>
      <c r="F21" s="201"/>
      <c r="G21" s="201"/>
      <c r="H21" s="201"/>
      <c r="I21" s="92"/>
      <c r="J21" s="9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</row>
    <row r="22" spans="1:29" x14ac:dyDescent="0.15">
      <c r="A22" s="142"/>
      <c r="B22" s="201"/>
      <c r="C22" s="201"/>
      <c r="D22" s="201"/>
      <c r="E22" s="201"/>
      <c r="F22" s="201"/>
      <c r="G22" s="201"/>
      <c r="H22" s="201"/>
      <c r="I22" s="92"/>
      <c r="J22" s="9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</row>
    <row r="23" spans="1:29" x14ac:dyDescent="0.15">
      <c r="A23" s="142"/>
      <c r="B23" s="201"/>
      <c r="C23" s="201"/>
      <c r="D23" s="201"/>
      <c r="E23" s="201"/>
      <c r="F23" s="201"/>
      <c r="G23" s="201"/>
      <c r="H23" s="201"/>
      <c r="I23" s="92"/>
      <c r="J23" s="9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</row>
    <row r="24" spans="1:29" x14ac:dyDescent="0.15">
      <c r="A24" s="142"/>
      <c r="B24" s="201"/>
      <c r="C24" s="201"/>
      <c r="D24" s="201"/>
      <c r="E24" s="201"/>
      <c r="F24" s="201"/>
      <c r="G24" s="201"/>
      <c r="H24" s="201"/>
      <c r="I24" s="92"/>
      <c r="J24" s="9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</row>
    <row r="25" spans="1:29" x14ac:dyDescent="0.15">
      <c r="A25" s="142"/>
      <c r="B25" s="202"/>
      <c r="C25" s="202"/>
      <c r="D25" s="202"/>
      <c r="E25" s="202"/>
      <c r="F25" s="202"/>
      <c r="G25" s="202"/>
      <c r="H25" s="202"/>
      <c r="I25" s="92"/>
      <c r="J25" s="9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</row>
    <row r="26" spans="1:29" x14ac:dyDescent="0.15">
      <c r="A26" s="142"/>
      <c r="B26" s="202"/>
      <c r="C26" s="202"/>
      <c r="D26" s="202"/>
      <c r="E26" s="202"/>
      <c r="F26" s="202"/>
      <c r="G26" s="202"/>
      <c r="H26" s="202"/>
      <c r="I26" s="92"/>
      <c r="J26" s="9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</row>
    <row r="27" spans="1:29" x14ac:dyDescent="0.15">
      <c r="A27" s="142"/>
      <c r="B27" s="202"/>
      <c r="C27" s="202"/>
      <c r="D27" s="202"/>
      <c r="E27" s="202"/>
      <c r="F27" s="202"/>
      <c r="G27" s="202"/>
      <c r="H27" s="202"/>
      <c r="I27" s="92"/>
      <c r="J27" s="9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</row>
    <row r="28" spans="1:29" x14ac:dyDescent="0.15">
      <c r="A28" s="142"/>
      <c r="B28" s="202"/>
      <c r="C28" s="202"/>
      <c r="D28" s="202"/>
      <c r="E28" s="202"/>
      <c r="F28" s="202"/>
      <c r="G28" s="202"/>
      <c r="H28" s="202"/>
      <c r="I28" s="88"/>
      <c r="J28" s="88"/>
      <c r="K28" s="142"/>
      <c r="L28" s="142"/>
      <c r="M28" s="142"/>
      <c r="N28" s="88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</row>
    <row r="29" spans="1:29" x14ac:dyDescent="0.15">
      <c r="A29" s="142"/>
      <c r="B29" s="202"/>
      <c r="C29" s="202"/>
      <c r="D29" s="202"/>
      <c r="E29" s="202"/>
      <c r="F29" s="202"/>
      <c r="G29" s="202"/>
      <c r="H29" s="202"/>
      <c r="I29" s="92"/>
      <c r="J29" s="9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</row>
    <row r="30" spans="1:29" x14ac:dyDescent="0.15">
      <c r="B30" s="89"/>
      <c r="C30" s="89"/>
      <c r="D30" s="89"/>
      <c r="E30" s="89"/>
      <c r="F30" s="89"/>
      <c r="G30" s="89"/>
      <c r="H30" s="89"/>
      <c r="I30" s="143"/>
      <c r="J30" s="143"/>
    </row>
    <row r="31" spans="1:29" x14ac:dyDescent="0.15">
      <c r="B31" s="89"/>
      <c r="C31" s="89"/>
      <c r="D31" s="89"/>
      <c r="E31" s="89"/>
      <c r="F31" s="89"/>
      <c r="G31" s="89"/>
      <c r="H31" s="89"/>
      <c r="I31" s="143"/>
      <c r="J31" s="143"/>
    </row>
    <row r="32" spans="1:29" x14ac:dyDescent="0.15">
      <c r="B32" s="89"/>
      <c r="C32" s="89"/>
      <c r="D32" s="89"/>
      <c r="E32" s="89"/>
      <c r="F32" s="89"/>
      <c r="G32" s="89"/>
      <c r="H32" s="89"/>
      <c r="I32" s="143"/>
      <c r="J32" s="143"/>
    </row>
    <row r="33" spans="2:10" x14ac:dyDescent="0.15">
      <c r="B33" s="90"/>
      <c r="C33" s="90"/>
      <c r="D33" s="90"/>
      <c r="E33" s="90"/>
      <c r="F33" s="90"/>
      <c r="G33" s="90"/>
      <c r="H33" s="90"/>
      <c r="I33" s="142"/>
      <c r="J33" s="142"/>
    </row>
    <row r="34" spans="2:10" x14ac:dyDescent="0.15">
      <c r="B34" s="90"/>
      <c r="C34" s="90"/>
      <c r="D34" s="90"/>
      <c r="E34" s="90"/>
      <c r="F34" s="90"/>
      <c r="G34" s="90"/>
      <c r="H34" s="90"/>
      <c r="I34" s="88"/>
      <c r="J34" s="88"/>
    </row>
    <row r="35" spans="2:10" x14ac:dyDescent="0.15">
      <c r="B35" s="90"/>
      <c r="C35" s="90"/>
      <c r="D35" s="90"/>
      <c r="E35" s="90"/>
      <c r="F35" s="90"/>
      <c r="G35" s="90"/>
      <c r="H35" s="90"/>
      <c r="I35" s="88"/>
      <c r="J35" s="88"/>
    </row>
    <row r="36" spans="2:10" x14ac:dyDescent="0.15">
      <c r="B36" s="90"/>
      <c r="C36" s="90"/>
      <c r="D36" s="90"/>
      <c r="E36" s="90"/>
      <c r="F36" s="90"/>
      <c r="G36" s="90"/>
      <c r="H36" s="90"/>
      <c r="I36" s="88"/>
      <c r="J36" s="88"/>
    </row>
    <row r="37" spans="2:10" x14ac:dyDescent="0.15">
      <c r="B37" s="90"/>
      <c r="C37" s="90"/>
      <c r="D37" s="90"/>
      <c r="E37" s="90"/>
      <c r="F37" s="90"/>
      <c r="G37" s="90"/>
      <c r="H37" s="90"/>
      <c r="I37" s="88"/>
      <c r="J37" s="88"/>
    </row>
    <row r="38" spans="2:10" x14ac:dyDescent="0.15">
      <c r="B38" s="90"/>
      <c r="C38" s="90"/>
      <c r="D38" s="90"/>
      <c r="E38" s="90"/>
      <c r="F38" s="90"/>
      <c r="G38" s="90"/>
      <c r="H38" s="90"/>
      <c r="I38" s="88"/>
      <c r="J38" s="88"/>
    </row>
    <row r="39" spans="2:10" x14ac:dyDescent="0.15">
      <c r="B39" s="90"/>
      <c r="C39" s="90"/>
      <c r="D39" s="90"/>
      <c r="E39" s="90"/>
      <c r="F39" s="90"/>
      <c r="G39" s="90"/>
      <c r="H39" s="90"/>
      <c r="I39" s="92"/>
      <c r="J39" s="92"/>
    </row>
    <row r="40" spans="2:10" x14ac:dyDescent="0.15">
      <c r="B40" s="90"/>
      <c r="C40" s="90"/>
      <c r="D40" s="90"/>
      <c r="E40" s="90"/>
      <c r="F40" s="90"/>
      <c r="G40" s="90"/>
      <c r="H40" s="90"/>
      <c r="I40" s="92"/>
      <c r="J40" s="92"/>
    </row>
    <row r="41" spans="2:10" x14ac:dyDescent="0.15">
      <c r="B41" s="90"/>
      <c r="C41" s="90"/>
      <c r="D41" s="90"/>
      <c r="E41" s="90"/>
      <c r="F41" s="90"/>
      <c r="G41" s="90"/>
      <c r="H41" s="90"/>
      <c r="I41" s="92"/>
      <c r="J41" s="92"/>
    </row>
    <row r="42" spans="2:10" x14ac:dyDescent="0.15">
      <c r="B42" s="90"/>
      <c r="C42" s="90"/>
      <c r="D42" s="90"/>
      <c r="E42" s="90"/>
      <c r="F42" s="90"/>
      <c r="G42" s="90"/>
      <c r="H42" s="90"/>
      <c r="I42" s="92"/>
      <c r="J42" s="92"/>
    </row>
    <row r="43" spans="2:10" x14ac:dyDescent="0.15">
      <c r="B43" s="90"/>
      <c r="C43" s="90"/>
      <c r="D43" s="90"/>
      <c r="E43" s="90"/>
      <c r="F43" s="90"/>
      <c r="G43" s="90"/>
      <c r="H43" s="90"/>
      <c r="I43" s="92"/>
      <c r="J43" s="92"/>
    </row>
    <row r="44" spans="2:10" x14ac:dyDescent="0.15">
      <c r="B44" s="90"/>
      <c r="C44" s="90"/>
      <c r="D44" s="90"/>
      <c r="E44" s="90"/>
      <c r="F44" s="90"/>
      <c r="G44" s="90"/>
      <c r="H44" s="90"/>
      <c r="I44" s="92"/>
      <c r="J44" s="92"/>
    </row>
    <row r="45" spans="2:10" x14ac:dyDescent="0.15">
      <c r="I45" s="92"/>
      <c r="J45" s="92"/>
    </row>
    <row r="46" spans="2:10" x14ac:dyDescent="0.15">
      <c r="I46" s="91"/>
      <c r="J46" s="91"/>
    </row>
    <row r="47" spans="2:10" x14ac:dyDescent="0.15">
      <c r="I47" s="92"/>
      <c r="J47" s="92"/>
    </row>
  </sheetData>
  <sheetProtection password="C483" sheet="1" objects="1" scenarios="1"/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55"/>
  <sheetViews>
    <sheetView tabSelected="1" zoomScaleNormal="100" zoomScaleSheetLayoutView="81" workbookViewId="0">
      <selection activeCell="F18" sqref="F18"/>
    </sheetView>
  </sheetViews>
  <sheetFormatPr baseColWidth="10" defaultColWidth="10.6640625" defaultRowHeight="13" x14ac:dyDescent="0.15"/>
  <cols>
    <col min="1" max="1" width="30.1640625" style="12" customWidth="1"/>
    <col min="2" max="2" width="31.6640625" style="12" customWidth="1"/>
    <col min="3" max="3" width="28.6640625" style="12" customWidth="1"/>
    <col min="4" max="4" width="18.33203125" style="12" customWidth="1"/>
    <col min="5" max="5" width="25" style="12" customWidth="1"/>
    <col min="6" max="6" width="49.5" style="12" customWidth="1"/>
    <col min="7" max="7" width="43.1640625" style="12" customWidth="1"/>
    <col min="8" max="8" width="14.6640625" style="12" customWidth="1"/>
    <col min="9" max="16384" width="10.6640625" style="12"/>
  </cols>
  <sheetData>
    <row r="1" spans="1:20" ht="15" customHeight="1" x14ac:dyDescent="0.15">
      <c r="A1" s="323" t="s">
        <v>7</v>
      </c>
      <c r="B1" s="324"/>
      <c r="C1" s="324"/>
      <c r="D1" s="324"/>
      <c r="E1" s="324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20" ht="15" customHeight="1" x14ac:dyDescent="0.15">
      <c r="A2" s="325" t="s">
        <v>8</v>
      </c>
      <c r="B2" s="326"/>
      <c r="C2" s="326"/>
      <c r="D2" s="326"/>
      <c r="E2" s="326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spans="1:20" ht="8" customHeight="1" x14ac:dyDescent="0.1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</row>
    <row r="4" spans="1:20" ht="28" x14ac:dyDescent="0.15">
      <c r="A4" s="13" t="s">
        <v>9</v>
      </c>
      <c r="B4" s="71" t="s">
        <v>89</v>
      </c>
      <c r="C4" s="137" t="s">
        <v>10</v>
      </c>
      <c r="D4" s="367" t="s">
        <v>204</v>
      </c>
      <c r="E4" s="367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</row>
    <row r="5" spans="1:20" x14ac:dyDescent="0.15">
      <c r="A5" s="72"/>
      <c r="B5" s="106"/>
      <c r="C5" s="151"/>
      <c r="D5" s="368"/>
      <c r="E5" s="368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</row>
    <row r="6" spans="1:20" s="14" customFormat="1" ht="7.5" customHeight="1" x14ac:dyDescent="0.15">
      <c r="B6" s="15"/>
      <c r="C6" s="15"/>
      <c r="D6" s="1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</row>
    <row r="7" spans="1:20" ht="28" x14ac:dyDescent="0.15">
      <c r="A7" s="13" t="s">
        <v>11</v>
      </c>
      <c r="B7" s="13" t="s">
        <v>12</v>
      </c>
      <c r="C7" s="137" t="s">
        <v>13</v>
      </c>
      <c r="D7" s="322" t="s">
        <v>252</v>
      </c>
      <c r="E7" s="322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</row>
    <row r="8" spans="1:20" ht="36" customHeight="1" x14ac:dyDescent="0.15">
      <c r="A8" s="72"/>
      <c r="B8" s="104"/>
      <c r="C8" s="138"/>
      <c r="D8" s="369"/>
      <c r="E8" s="369"/>
      <c r="F8" s="8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spans="1:20" s="14" customFormat="1" ht="8.25" customHeight="1" x14ac:dyDescent="0.15">
      <c r="B9" s="15"/>
      <c r="C9" s="15"/>
      <c r="D9" s="1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</row>
    <row r="10" spans="1:20" ht="14" x14ac:dyDescent="0.15">
      <c r="A10" s="13" t="s">
        <v>14</v>
      </c>
      <c r="B10" s="13" t="s">
        <v>15</v>
      </c>
      <c r="C10" s="137" t="s">
        <v>16</v>
      </c>
      <c r="D10" s="367" t="s">
        <v>205</v>
      </c>
      <c r="E10" s="367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</row>
    <row r="11" spans="1:20" ht="24" customHeight="1" x14ac:dyDescent="0.15">
      <c r="A11" s="105"/>
      <c r="B11" s="105"/>
      <c r="C11" s="139">
        <f>ROUND((B11-A11)*12/365,0)</f>
        <v>0</v>
      </c>
      <c r="D11" s="370"/>
      <c r="E11" s="370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</row>
    <row r="12" spans="1:20" s="14" customFormat="1" ht="15" customHeight="1" x14ac:dyDescent="0.15">
      <c r="A12" s="95"/>
      <c r="B12" s="100"/>
      <c r="C12" s="101"/>
      <c r="D12" s="101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</row>
    <row r="13" spans="1:20" ht="28" x14ac:dyDescent="0.15">
      <c r="A13" s="71" t="s">
        <v>17</v>
      </c>
      <c r="B13" s="19" t="s">
        <v>18</v>
      </c>
      <c r="C13" s="19" t="s">
        <v>278</v>
      </c>
      <c r="D13" s="135"/>
      <c r="E13" s="102"/>
      <c r="F13" s="102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</row>
    <row r="14" spans="1:20" x14ac:dyDescent="0.15">
      <c r="A14" s="20">
        <f>'3. Budget'!E47+'3. Budget'!K47</f>
        <v>0</v>
      </c>
      <c r="B14" s="20">
        <f>'3. Budget'!E48+'3. Budget'!K48</f>
        <v>0</v>
      </c>
      <c r="C14" s="134">
        <f>A14-B14</f>
        <v>0</v>
      </c>
      <c r="D14" s="136"/>
      <c r="E14" s="133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</row>
    <row r="15" spans="1:20" s="14" customFormat="1" ht="12" customHeight="1" x14ac:dyDescent="0.15">
      <c r="A15" s="95"/>
      <c r="B15" s="95"/>
      <c r="C15" s="95"/>
      <c r="D15" s="95"/>
      <c r="E15" s="133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</row>
    <row r="16" spans="1:20" ht="28" x14ac:dyDescent="0.15">
      <c r="A16" s="21" t="s">
        <v>19</v>
      </c>
      <c r="B16" s="312"/>
      <c r="C16" s="310"/>
      <c r="D16" s="311"/>
      <c r="E16" s="309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</row>
    <row r="17" spans="1:20" x14ac:dyDescent="0.15">
      <c r="A17" s="95"/>
      <c r="B17" s="95"/>
      <c r="C17" s="95"/>
      <c r="D17" s="95"/>
      <c r="E17" s="133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</row>
    <row r="18" spans="1:20" ht="31" customHeight="1" x14ac:dyDescent="0.15">
      <c r="B18" s="233" t="s">
        <v>20</v>
      </c>
      <c r="C18" s="103" t="s">
        <v>337</v>
      </c>
      <c r="D18" s="235" t="s">
        <v>338</v>
      </c>
      <c r="E18" s="133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</row>
    <row r="19" spans="1:20" ht="14" x14ac:dyDescent="0.15">
      <c r="A19" s="234" t="s">
        <v>334</v>
      </c>
      <c r="B19" s="107"/>
      <c r="C19" s="141">
        <f>IF(C11&gt;12,(B16*12)/(1000*12),(B16*C11)/(1000*12))</f>
        <v>0</v>
      </c>
      <c r="D19" s="236" t="e">
        <f>IF(C11&gt;12,(B19*1000*12)/(B16*12),(B19*1000*12)/(B16*C11))</f>
        <v>#DIV/0!</v>
      </c>
      <c r="E19" s="133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</row>
    <row r="20" spans="1:20" ht="14" x14ac:dyDescent="0.15">
      <c r="A20" s="234" t="s">
        <v>335</v>
      </c>
      <c r="B20" s="107"/>
      <c r="C20" s="141">
        <f>IF(C11&gt;24,(B16*12)/(500*12),(B16*(C11-12))/(500*12))</f>
        <v>0</v>
      </c>
      <c r="D20" s="236" t="e">
        <f>IF(C11&gt;24,(B20*1000*12)/(B16*12),(B20*1000*12)/(B16*(C11-12)))</f>
        <v>#DIV/0!</v>
      </c>
      <c r="E20" s="133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</row>
    <row r="21" spans="1:20" ht="14" x14ac:dyDescent="0.15">
      <c r="A21" s="234" t="s">
        <v>336</v>
      </c>
      <c r="B21" s="86">
        <f>B19+B20</f>
        <v>0</v>
      </c>
      <c r="C21" s="313">
        <f>C20+C19</f>
        <v>0</v>
      </c>
      <c r="D21" s="314" t="e">
        <f>D20+D19</f>
        <v>#DIV/0!</v>
      </c>
      <c r="E21" s="133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</row>
    <row r="22" spans="1:20" x14ac:dyDescent="0.15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</row>
    <row r="23" spans="1:20" ht="27" customHeight="1" x14ac:dyDescent="0.15">
      <c r="A23" s="321" t="s">
        <v>114</v>
      </c>
      <c r="B23" s="322"/>
      <c r="C23" s="322"/>
      <c r="D23" s="322"/>
      <c r="E23" s="322"/>
      <c r="F23" s="102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</row>
    <row r="24" spans="1:20" ht="37" customHeight="1" x14ac:dyDescent="0.15">
      <c r="A24" s="327"/>
      <c r="B24" s="328"/>
      <c r="C24" s="329"/>
      <c r="D24" s="336" t="s">
        <v>291</v>
      </c>
      <c r="E24" s="144"/>
      <c r="F24" s="102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</row>
    <row r="25" spans="1:20" ht="37" customHeight="1" x14ac:dyDescent="0.15">
      <c r="A25" s="330"/>
      <c r="B25" s="331"/>
      <c r="C25" s="332"/>
      <c r="D25" s="336"/>
      <c r="E25" s="144"/>
      <c r="F25" s="102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</row>
    <row r="26" spans="1:20" ht="37" customHeight="1" x14ac:dyDescent="0.15">
      <c r="A26" s="330"/>
      <c r="B26" s="331"/>
      <c r="C26" s="332"/>
      <c r="D26" s="336"/>
      <c r="E26" s="144"/>
      <c r="F26" s="102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</row>
    <row r="27" spans="1:20" ht="182" customHeight="1" x14ac:dyDescent="0.15">
      <c r="A27" s="333"/>
      <c r="B27" s="334"/>
      <c r="C27" s="335"/>
      <c r="D27" s="146" t="s">
        <v>225</v>
      </c>
      <c r="E27" s="145"/>
      <c r="F27" s="102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</row>
    <row r="28" spans="1:20" ht="47" customHeight="1" x14ac:dyDescent="0.15">
      <c r="A28" s="340" t="s">
        <v>342</v>
      </c>
      <c r="B28" s="341"/>
      <c r="C28" s="341"/>
      <c r="D28" s="341"/>
      <c r="E28" s="342"/>
      <c r="F28" s="102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</row>
    <row r="29" spans="1:20" ht="152" customHeight="1" x14ac:dyDescent="0.15">
      <c r="A29" s="364"/>
      <c r="B29" s="365"/>
      <c r="C29" s="365"/>
      <c r="D29" s="365"/>
      <c r="E29" s="366"/>
      <c r="F29" s="102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</row>
    <row r="30" spans="1:20" ht="36" customHeight="1" x14ac:dyDescent="0.15">
      <c r="A30" s="321" t="s">
        <v>293</v>
      </c>
      <c r="B30" s="322"/>
      <c r="C30" s="322"/>
      <c r="D30" s="322"/>
      <c r="E30" s="322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</row>
    <row r="31" spans="1:20" ht="35" customHeight="1" x14ac:dyDescent="0.15">
      <c r="A31" s="327"/>
      <c r="B31" s="328"/>
      <c r="C31" s="329"/>
      <c r="D31" s="337" t="s">
        <v>292</v>
      </c>
      <c r="E31" s="140"/>
      <c r="F31" s="102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</row>
    <row r="32" spans="1:20" ht="27" customHeight="1" x14ac:dyDescent="0.15">
      <c r="A32" s="330"/>
      <c r="B32" s="331"/>
      <c r="C32" s="332"/>
      <c r="D32" s="338"/>
      <c r="E32" s="140"/>
      <c r="F32" s="102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</row>
    <row r="33" spans="1:20" ht="27" customHeight="1" x14ac:dyDescent="0.15">
      <c r="A33" s="330"/>
      <c r="B33" s="331"/>
      <c r="C33" s="332"/>
      <c r="D33" s="338"/>
      <c r="E33" s="140"/>
      <c r="F33" s="102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</row>
    <row r="34" spans="1:20" ht="27" customHeight="1" x14ac:dyDescent="0.15">
      <c r="A34" s="330"/>
      <c r="B34" s="331"/>
      <c r="C34" s="332"/>
      <c r="D34" s="338"/>
      <c r="E34" s="140"/>
      <c r="F34" s="102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</row>
    <row r="35" spans="1:20" ht="27" customHeight="1" x14ac:dyDescent="0.15">
      <c r="A35" s="330"/>
      <c r="B35" s="331"/>
      <c r="C35" s="332"/>
      <c r="D35" s="338"/>
      <c r="E35" s="140"/>
      <c r="F35" s="102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</row>
    <row r="36" spans="1:20" ht="29" customHeight="1" x14ac:dyDescent="0.15">
      <c r="A36" s="330"/>
      <c r="B36" s="331"/>
      <c r="C36" s="332"/>
      <c r="D36" s="338"/>
      <c r="E36" s="140"/>
      <c r="F36" s="102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</row>
    <row r="37" spans="1:20" ht="23" customHeight="1" x14ac:dyDescent="0.15">
      <c r="A37" s="333"/>
      <c r="B37" s="334"/>
      <c r="C37" s="335"/>
      <c r="D37" s="339"/>
      <c r="E37" s="140"/>
      <c r="F37" s="102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</row>
    <row r="38" spans="1:20" s="14" customFormat="1" ht="36" customHeight="1" x14ac:dyDescent="0.15">
      <c r="A38" s="321" t="s">
        <v>263</v>
      </c>
      <c r="B38" s="322"/>
      <c r="C38" s="322"/>
      <c r="D38" s="322"/>
      <c r="E38" s="322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</row>
    <row r="39" spans="1:20" s="14" customFormat="1" ht="42" customHeight="1" x14ac:dyDescent="0.15">
      <c r="A39" s="327"/>
      <c r="B39" s="328"/>
      <c r="C39" s="329"/>
      <c r="D39" s="146" t="s">
        <v>246</v>
      </c>
      <c r="E39" s="147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</row>
    <row r="40" spans="1:20" s="14" customFormat="1" ht="75" x14ac:dyDescent="0.15">
      <c r="A40" s="330"/>
      <c r="B40" s="331"/>
      <c r="C40" s="332"/>
      <c r="D40" s="208" t="s">
        <v>343</v>
      </c>
      <c r="E40" s="147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</row>
    <row r="41" spans="1:20" s="14" customFormat="1" ht="49" customHeight="1" x14ac:dyDescent="0.15">
      <c r="A41" s="330"/>
      <c r="B41" s="331"/>
      <c r="C41" s="332"/>
      <c r="D41" s="146" t="s">
        <v>260</v>
      </c>
      <c r="E41" s="147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</row>
    <row r="42" spans="1:20" s="14" customFormat="1" ht="40" customHeight="1" x14ac:dyDescent="0.15">
      <c r="A42" s="330"/>
      <c r="B42" s="331"/>
      <c r="C42" s="332"/>
      <c r="D42" s="146" t="s">
        <v>184</v>
      </c>
      <c r="E42" s="147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</row>
    <row r="43" spans="1:20" s="14" customFormat="1" ht="49" customHeight="1" x14ac:dyDescent="0.15">
      <c r="A43" s="330"/>
      <c r="B43" s="331"/>
      <c r="C43" s="332"/>
      <c r="D43" s="146" t="s">
        <v>262</v>
      </c>
      <c r="E43" s="147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</row>
    <row r="44" spans="1:20" s="14" customFormat="1" ht="37" customHeight="1" x14ac:dyDescent="0.15">
      <c r="A44" s="330"/>
      <c r="B44" s="331"/>
      <c r="C44" s="332"/>
      <c r="D44" s="146" t="s">
        <v>261</v>
      </c>
      <c r="E44" s="147"/>
      <c r="F44" s="102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</row>
    <row r="45" spans="1:20" s="14" customFormat="1" ht="49" customHeight="1" x14ac:dyDescent="0.15">
      <c r="A45" s="330"/>
      <c r="B45" s="331"/>
      <c r="C45" s="332"/>
      <c r="D45" s="148" t="s">
        <v>259</v>
      </c>
      <c r="E45" s="147"/>
      <c r="F45" s="102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</row>
    <row r="46" spans="1:20" s="14" customFormat="1" ht="54" customHeight="1" x14ac:dyDescent="0.15">
      <c r="A46" s="330"/>
      <c r="B46" s="331"/>
      <c r="C46" s="332"/>
      <c r="D46" s="146" t="s">
        <v>258</v>
      </c>
      <c r="E46" s="147"/>
      <c r="F46" s="102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</row>
    <row r="47" spans="1:20" s="14" customFormat="1" ht="65" customHeight="1" x14ac:dyDescent="0.15">
      <c r="A47" s="333"/>
      <c r="B47" s="334"/>
      <c r="C47" s="335"/>
      <c r="D47" s="146" t="s">
        <v>290</v>
      </c>
      <c r="E47" s="147"/>
      <c r="F47" s="102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</row>
    <row r="48" spans="1:20" s="14" customFormat="1" ht="39" customHeight="1" x14ac:dyDescent="0.15">
      <c r="A48" s="321" t="s">
        <v>160</v>
      </c>
      <c r="B48" s="322"/>
      <c r="C48" s="322"/>
      <c r="D48" s="322"/>
      <c r="E48" s="322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</row>
    <row r="49" spans="1:20" s="14" customFormat="1" ht="30" customHeight="1" x14ac:dyDescent="0.15">
      <c r="A49" s="346"/>
      <c r="B49" s="347"/>
      <c r="C49" s="348"/>
      <c r="D49" s="149" t="s">
        <v>294</v>
      </c>
      <c r="E49" s="140"/>
      <c r="F49" s="102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</row>
    <row r="50" spans="1:20" s="14" customFormat="1" ht="26" customHeight="1" x14ac:dyDescent="0.15">
      <c r="A50" s="349"/>
      <c r="B50" s="350"/>
      <c r="C50" s="351"/>
      <c r="D50" s="149" t="s">
        <v>170</v>
      </c>
      <c r="E50" s="14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</row>
    <row r="51" spans="1:20" s="14" customFormat="1" ht="31" customHeight="1" x14ac:dyDescent="0.15">
      <c r="A51" s="349"/>
      <c r="B51" s="350"/>
      <c r="C51" s="351"/>
      <c r="D51" s="149" t="s">
        <v>264</v>
      </c>
      <c r="E51" s="14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</row>
    <row r="52" spans="1:20" s="14" customFormat="1" ht="31" customHeight="1" x14ac:dyDescent="0.15">
      <c r="A52" s="349"/>
      <c r="B52" s="350"/>
      <c r="C52" s="351"/>
      <c r="D52" s="149" t="s">
        <v>265</v>
      </c>
      <c r="E52" s="147"/>
      <c r="F52" s="102"/>
      <c r="G52" s="102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</row>
    <row r="53" spans="1:20" s="14" customFormat="1" ht="24" customHeight="1" x14ac:dyDescent="0.15">
      <c r="A53" s="349"/>
      <c r="B53" s="350"/>
      <c r="C53" s="351"/>
      <c r="D53" s="149" t="s">
        <v>295</v>
      </c>
      <c r="E53" s="147"/>
      <c r="F53" s="102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</row>
    <row r="54" spans="1:20" s="14" customFormat="1" ht="42" x14ac:dyDescent="0.15">
      <c r="A54" s="352"/>
      <c r="B54" s="353"/>
      <c r="C54" s="354"/>
      <c r="D54" s="149" t="s">
        <v>344</v>
      </c>
      <c r="E54" s="145"/>
      <c r="F54" s="102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</row>
    <row r="55" spans="1:20" ht="27" customHeight="1" x14ac:dyDescent="0.15">
      <c r="A55" s="321" t="s">
        <v>159</v>
      </c>
      <c r="B55" s="322"/>
      <c r="C55" s="322"/>
      <c r="D55" s="322"/>
      <c r="E55" s="322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</row>
    <row r="56" spans="1:20" ht="41" customHeight="1" x14ac:dyDescent="0.15">
      <c r="A56" s="355"/>
      <c r="B56" s="356"/>
      <c r="C56" s="357"/>
      <c r="D56" s="146" t="s">
        <v>169</v>
      </c>
      <c r="E56" s="145"/>
      <c r="F56" s="102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</row>
    <row r="57" spans="1:20" ht="43" customHeight="1" x14ac:dyDescent="0.15">
      <c r="A57" s="358"/>
      <c r="B57" s="359"/>
      <c r="C57" s="360"/>
      <c r="D57" s="146" t="s">
        <v>166</v>
      </c>
      <c r="E57" s="150"/>
      <c r="F57" s="102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</row>
    <row r="58" spans="1:20" ht="69" customHeight="1" x14ac:dyDescent="0.15">
      <c r="A58" s="361"/>
      <c r="B58" s="362"/>
      <c r="C58" s="363"/>
      <c r="D58" s="146" t="s">
        <v>364</v>
      </c>
      <c r="E58" s="150"/>
      <c r="F58" s="102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</row>
    <row r="59" spans="1:20" s="14" customFormat="1" ht="39" customHeight="1" x14ac:dyDescent="0.15">
      <c r="A59" s="321" t="s">
        <v>115</v>
      </c>
      <c r="B59" s="322"/>
      <c r="C59" s="322"/>
      <c r="D59" s="322"/>
      <c r="E59" s="322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</row>
    <row r="60" spans="1:20" s="14" customFormat="1" ht="56" customHeight="1" x14ac:dyDescent="0.15">
      <c r="A60" s="343"/>
      <c r="B60" s="328"/>
      <c r="C60" s="329"/>
      <c r="D60" s="146" t="s">
        <v>222</v>
      </c>
      <c r="E60" s="147"/>
      <c r="F60" s="102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</row>
    <row r="61" spans="1:20" s="14" customFormat="1" ht="69" customHeight="1" x14ac:dyDescent="0.15">
      <c r="A61" s="344"/>
      <c r="B61" s="331"/>
      <c r="C61" s="332"/>
      <c r="D61" s="146" t="s">
        <v>270</v>
      </c>
      <c r="E61" s="147"/>
      <c r="F61" s="102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</row>
    <row r="62" spans="1:20" s="14" customFormat="1" ht="45" customHeight="1" x14ac:dyDescent="0.15">
      <c r="A62" s="344"/>
      <c r="B62" s="331"/>
      <c r="C62" s="332"/>
      <c r="D62" s="337" t="s">
        <v>347</v>
      </c>
      <c r="E62" s="147"/>
      <c r="F62" s="102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</row>
    <row r="63" spans="1:20" s="14" customFormat="1" ht="217" customHeight="1" x14ac:dyDescent="0.15">
      <c r="A63" s="345"/>
      <c r="B63" s="334"/>
      <c r="C63" s="335"/>
      <c r="D63" s="339"/>
      <c r="E63" s="140"/>
      <c r="F63" s="102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</row>
    <row r="64" spans="1:20" x14ac:dyDescent="0.15">
      <c r="A64" s="95"/>
      <c r="B64" s="95"/>
      <c r="C64" s="95"/>
      <c r="D64" s="95"/>
      <c r="E64" s="95"/>
      <c r="F64" s="102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</row>
    <row r="65" spans="1:20" x14ac:dyDescent="0.15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</row>
    <row r="66" spans="1:20" x14ac:dyDescent="0.15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</row>
    <row r="67" spans="1:20" x14ac:dyDescent="0.15">
      <c r="A67" s="95"/>
      <c r="B67" s="95"/>
      <c r="C67" s="96"/>
      <c r="D67" s="96"/>
      <c r="E67" s="97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</row>
    <row r="68" spans="1:20" x14ac:dyDescent="0.15">
      <c r="A68" s="95"/>
      <c r="B68" s="95"/>
      <c r="C68" s="96"/>
      <c r="D68" s="96"/>
      <c r="E68" s="97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</row>
    <row r="69" spans="1:20" x14ac:dyDescent="0.15">
      <c r="A69" s="95"/>
      <c r="B69" s="95"/>
      <c r="C69" s="98"/>
      <c r="D69" s="98"/>
      <c r="E69" s="99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</row>
    <row r="70" spans="1:20" x14ac:dyDescent="0.15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</row>
    <row r="71" spans="1:20" x14ac:dyDescent="0.15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</row>
    <row r="72" spans="1:20" x14ac:dyDescent="0.15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</row>
    <row r="73" spans="1:20" x14ac:dyDescent="0.15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</row>
    <row r="74" spans="1:20" x14ac:dyDescent="0.15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</row>
    <row r="75" spans="1:20" x14ac:dyDescent="0.15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</row>
    <row r="76" spans="1:20" x14ac:dyDescent="0.15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</row>
    <row r="77" spans="1:20" x14ac:dyDescent="0.15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</row>
    <row r="78" spans="1:20" x14ac:dyDescent="0.15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</row>
    <row r="79" spans="1:20" x14ac:dyDescent="0.15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</row>
    <row r="80" spans="1:20" x14ac:dyDescent="0.15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</row>
    <row r="81" spans="1:20" x14ac:dyDescent="0.15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</row>
    <row r="82" spans="1:20" x14ac:dyDescent="0.15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</row>
    <row r="83" spans="1:20" x14ac:dyDescent="0.15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</row>
    <row r="84" spans="1:20" x14ac:dyDescent="0.15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</row>
    <row r="85" spans="1:20" x14ac:dyDescent="0.15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</row>
    <row r="86" spans="1:20" x14ac:dyDescent="0.15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</row>
    <row r="87" spans="1:20" x14ac:dyDescent="0.15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</row>
    <row r="88" spans="1:20" x14ac:dyDescent="0.15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</row>
    <row r="89" spans="1:20" x14ac:dyDescent="0.15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</row>
    <row r="90" spans="1:20" x14ac:dyDescent="0.15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</row>
    <row r="91" spans="1:20" x14ac:dyDescent="0.15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</row>
    <row r="92" spans="1:20" x14ac:dyDescent="0.15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</row>
    <row r="93" spans="1:20" x14ac:dyDescent="0.15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</row>
    <row r="94" spans="1:20" x14ac:dyDescent="0.15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</row>
    <row r="95" spans="1:20" x14ac:dyDescent="0.15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</row>
    <row r="96" spans="1:20" x14ac:dyDescent="0.15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</row>
    <row r="97" spans="1:20" x14ac:dyDescent="0.15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</row>
    <row r="98" spans="1:20" x14ac:dyDescent="0.15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</row>
    <row r="99" spans="1:20" x14ac:dyDescent="0.15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</row>
    <row r="100" spans="1:20" x14ac:dyDescent="0.15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</row>
    <row r="101" spans="1:20" x14ac:dyDescent="0.15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</row>
    <row r="102" spans="1:20" x14ac:dyDescent="0.15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</row>
    <row r="103" spans="1:20" x14ac:dyDescent="0.15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</row>
    <row r="104" spans="1:20" x14ac:dyDescent="0.15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</row>
    <row r="105" spans="1:20" x14ac:dyDescent="0.15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</row>
    <row r="106" spans="1:20" x14ac:dyDescent="0.15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</row>
    <row r="107" spans="1:20" x14ac:dyDescent="0.15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</row>
    <row r="108" spans="1:20" x14ac:dyDescent="0.15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</row>
    <row r="109" spans="1:20" x14ac:dyDescent="0.15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</row>
    <row r="110" spans="1:20" x14ac:dyDescent="0.15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</row>
    <row r="111" spans="1:20" x14ac:dyDescent="0.15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</row>
    <row r="112" spans="1:20" x14ac:dyDescent="0.15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</row>
    <row r="113" spans="1:20" x14ac:dyDescent="0.15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</row>
    <row r="114" spans="1:20" x14ac:dyDescent="0.15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</row>
    <row r="115" spans="1:20" x14ac:dyDescent="0.15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</row>
    <row r="116" spans="1:20" x14ac:dyDescent="0.15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</row>
    <row r="117" spans="1:20" x14ac:dyDescent="0.15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</row>
    <row r="118" spans="1:20" x14ac:dyDescent="0.15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</row>
    <row r="119" spans="1:20" x14ac:dyDescent="0.15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</row>
    <row r="120" spans="1:20" x14ac:dyDescent="0.15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</row>
    <row r="121" spans="1:20" x14ac:dyDescent="0.15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</row>
    <row r="122" spans="1:20" x14ac:dyDescent="0.15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</row>
    <row r="123" spans="1:20" x14ac:dyDescent="0.15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</row>
    <row r="124" spans="1:20" x14ac:dyDescent="0.15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</row>
    <row r="125" spans="1:20" x14ac:dyDescent="0.15"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</row>
    <row r="126" spans="1:20" x14ac:dyDescent="0.15"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</row>
    <row r="127" spans="1:20" x14ac:dyDescent="0.15"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</row>
    <row r="128" spans="1:20" x14ac:dyDescent="0.15"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</row>
    <row r="129" spans="6:20" x14ac:dyDescent="0.15"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</row>
    <row r="130" spans="6:20" x14ac:dyDescent="0.15"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</row>
    <row r="131" spans="6:20" x14ac:dyDescent="0.15"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</row>
    <row r="132" spans="6:20" x14ac:dyDescent="0.15"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</row>
    <row r="133" spans="6:20" x14ac:dyDescent="0.15"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</row>
    <row r="134" spans="6:20" x14ac:dyDescent="0.15"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</row>
    <row r="135" spans="6:20" x14ac:dyDescent="0.15"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</row>
    <row r="136" spans="6:20" x14ac:dyDescent="0.15"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</row>
    <row r="137" spans="6:20" x14ac:dyDescent="0.15"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</row>
    <row r="138" spans="6:20" x14ac:dyDescent="0.15"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</row>
    <row r="139" spans="6:20" x14ac:dyDescent="0.15"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</row>
    <row r="140" spans="6:20" x14ac:dyDescent="0.15"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</row>
    <row r="141" spans="6:20" x14ac:dyDescent="0.15"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</row>
    <row r="142" spans="6:20" x14ac:dyDescent="0.15"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</row>
    <row r="143" spans="6:20" x14ac:dyDescent="0.15"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</row>
    <row r="144" spans="6:20" x14ac:dyDescent="0.15"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</row>
    <row r="145" spans="6:20" x14ac:dyDescent="0.15"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</row>
    <row r="146" spans="6:20" x14ac:dyDescent="0.15"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</row>
    <row r="147" spans="6:20" x14ac:dyDescent="0.15"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</row>
    <row r="148" spans="6:20" x14ac:dyDescent="0.15"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</row>
    <row r="149" spans="6:20" x14ac:dyDescent="0.15"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</row>
    <row r="150" spans="6:20" x14ac:dyDescent="0.15"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</row>
    <row r="151" spans="6:20" x14ac:dyDescent="0.15"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</row>
    <row r="152" spans="6:20" x14ac:dyDescent="0.15"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</row>
    <row r="153" spans="6:20" x14ac:dyDescent="0.15"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</row>
    <row r="154" spans="6:20" x14ac:dyDescent="0.15"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</row>
    <row r="155" spans="6:20" x14ac:dyDescent="0.15"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</row>
  </sheetData>
  <sheetProtection selectLockedCells="1" selectUnlockedCells="1"/>
  <mergeCells count="25">
    <mergeCell ref="A60:C63"/>
    <mergeCell ref="A55:E55"/>
    <mergeCell ref="D62:D63"/>
    <mergeCell ref="A59:E59"/>
    <mergeCell ref="A49:C54"/>
    <mergeCell ref="A56:C58"/>
    <mergeCell ref="A48:E48"/>
    <mergeCell ref="A24:C27"/>
    <mergeCell ref="D24:D26"/>
    <mergeCell ref="D31:D37"/>
    <mergeCell ref="A39:C47"/>
    <mergeCell ref="A28:E28"/>
    <mergeCell ref="A29:E29"/>
    <mergeCell ref="A31:C37"/>
    <mergeCell ref="A23:E23"/>
    <mergeCell ref="A30:E30"/>
    <mergeCell ref="A1:E1"/>
    <mergeCell ref="A2:E2"/>
    <mergeCell ref="A38:E38"/>
    <mergeCell ref="D4:E4"/>
    <mergeCell ref="D5:E5"/>
    <mergeCell ref="D8:E8"/>
    <mergeCell ref="D7:E7"/>
    <mergeCell ref="D11:E11"/>
    <mergeCell ref="D10:E10"/>
  </mergeCells>
  <phoneticPr fontId="26" type="noConversion"/>
  <dataValidations count="2">
    <dataValidation type="textLength" operator="lessThan" allowBlank="1" showErrorMessage="1" errorTitle="Texte trop long" error="Merci de réduire la taille de votre texte (3000 caractères espaces compris autorisés)" sqref="A24:A26" xr:uid="{00000000-0002-0000-0100-000000000000}">
      <formula1>3000</formula1>
      <formula2>0</formula2>
    </dataValidation>
    <dataValidation allowBlank="1" showErrorMessage="1" sqref="D16" xr:uid="{00000000-0002-0000-0100-000001000000}"/>
  </dataValidations>
  <pageMargins left="0.59027777777777779" right="0.59027777777777779" top="0.59027777777777779" bottom="0.59027777777777779" header="0.51180555555555551" footer="0.51180555555555551"/>
  <pageSetup paperSize="9" scale="54" firstPageNumber="0" orientation="portrait"/>
  <headerFooter alignWithMargins="0"/>
  <rowBreaks count="1" manualBreakCount="1">
    <brk id="37" max="4" man="1"/>
  </rowBreak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100-000002000000}">
          <x14:formula1>
            <xm:f>Listes!$I$2:$I$14</xm:f>
          </x14:formula1>
          <xm:sqref>E24:E26</xm:sqref>
        </x14:dataValidation>
        <x14:dataValidation type="list" allowBlank="1" showInputMessage="1" showErrorMessage="1" xr:uid="{00000000-0002-0000-0100-000003000000}">
          <x14:formula1>
            <xm:f>Listes!$J$2:$J$3</xm:f>
          </x14:formula1>
          <xm:sqref>E27</xm:sqref>
        </x14:dataValidation>
        <x14:dataValidation type="list" allowBlank="1" showInputMessage="1" showErrorMessage="1" xr:uid="{00000000-0002-0000-0100-000004000000}">
          <x14:formula1>
            <xm:f>Listes!$N$2:$N$10</xm:f>
          </x14:formula1>
          <xm:sqref>E31:E37</xm:sqref>
        </x14:dataValidation>
        <x14:dataValidation type="list" allowBlank="1" showInputMessage="1" showErrorMessage="1" xr:uid="{00000000-0002-0000-0100-000005000000}">
          <x14:formula1>
            <xm:f>Listes!$A$2:$A$3</xm:f>
          </x14:formula1>
          <xm:sqref>E39:E47 E52</xm:sqref>
        </x14:dataValidation>
        <x14:dataValidation type="list" allowBlank="1" showInputMessage="1" showErrorMessage="1" xr:uid="{00000000-0002-0000-0100-000006000000}">
          <x14:formula1>
            <xm:f>Listes!$C$2:$C$7</xm:f>
          </x14:formula1>
          <xm:sqref>E49</xm:sqref>
        </x14:dataValidation>
        <x14:dataValidation type="list" allowBlank="1" showInputMessage="1" showErrorMessage="1" xr:uid="{00000000-0002-0000-0100-000007000000}">
          <x14:formula1>
            <xm:f>Listes!$D$2:$D$4</xm:f>
          </x14:formula1>
          <xm:sqref>E50</xm:sqref>
        </x14:dataValidation>
        <x14:dataValidation type="list" allowBlank="1" showInputMessage="1" showErrorMessage="1" xr:uid="{00000000-0002-0000-0100-000008000000}">
          <x14:formula1>
            <xm:f>Listes!$E$2:$E$7</xm:f>
          </x14:formula1>
          <xm:sqref>E51</xm:sqref>
        </x14:dataValidation>
        <x14:dataValidation type="list" allowBlank="1" showInputMessage="1" showErrorMessage="1" xr:uid="{00000000-0002-0000-0100-000009000000}">
          <x14:formula1>
            <xm:f>Listes!$G$2:$G$6</xm:f>
          </x14:formula1>
          <xm:sqref>E56</xm:sqref>
        </x14:dataValidation>
        <x14:dataValidation type="list" allowBlank="1" showInputMessage="1" showErrorMessage="1" xr:uid="{00000000-0002-0000-0100-00000A000000}">
          <x14:formula1>
            <xm:f>Listes!$H$2:$H$4</xm:f>
          </x14:formula1>
          <xm:sqref>E58</xm:sqref>
        </x14:dataValidation>
        <x14:dataValidation type="list" allowBlank="1" showInputMessage="1" showErrorMessage="1" xr:uid="{00000000-0002-0000-0100-00000B000000}">
          <x14:formula1>
            <xm:f>Listes!$F$2:$F$3</xm:f>
          </x14:formula1>
          <xm:sqref>E53</xm:sqref>
        </x14:dataValidation>
        <x14:dataValidation type="list" allowBlank="1" showInputMessage="1" showErrorMessage="1" xr:uid="{00000000-0002-0000-0100-00000C000000}">
          <x14:formula1>
            <xm:f>Listes!$K$2:$K$4</xm:f>
          </x14:formula1>
          <xm:sqref>E60</xm:sqref>
        </x14:dataValidation>
        <x14:dataValidation type="list" allowBlank="1" showInputMessage="1" showErrorMessage="1" xr:uid="{00000000-0002-0000-0100-00000D000000}">
          <x14:formula1>
            <xm:f>Listes!$L$2:$L$4</xm:f>
          </x14:formula1>
          <xm:sqref>E61</xm:sqref>
        </x14:dataValidation>
        <x14:dataValidation type="list" allowBlank="1" showInputMessage="1" showErrorMessage="1" xr:uid="{00000000-0002-0000-0100-00000E000000}">
          <x14:formula1>
            <xm:f>Listes!$Q$2:$Q$5</xm:f>
          </x14:formula1>
          <xm:sqref>E62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1"/>
  <sheetViews>
    <sheetView zoomScale="120" zoomScaleNormal="120" workbookViewId="0">
      <selection sqref="A1:C25"/>
    </sheetView>
  </sheetViews>
  <sheetFormatPr baseColWidth="10" defaultColWidth="10.6640625" defaultRowHeight="13" x14ac:dyDescent="0.15"/>
  <cols>
    <col min="1" max="1" width="34.83203125" style="12" customWidth="1"/>
    <col min="2" max="2" width="32.83203125" style="12" customWidth="1"/>
    <col min="3" max="3" width="29.5" style="12" customWidth="1"/>
    <col min="4" max="16384" width="10.6640625" style="12"/>
  </cols>
  <sheetData>
    <row r="1" spans="1:4" ht="15" customHeight="1" x14ac:dyDescent="0.15">
      <c r="A1" s="371" t="s">
        <v>96</v>
      </c>
      <c r="B1" s="371"/>
      <c r="C1" s="371"/>
    </row>
    <row r="2" spans="1:4" ht="15" customHeight="1" x14ac:dyDescent="0.15">
      <c r="A2" s="372" t="s">
        <v>8</v>
      </c>
      <c r="B2" s="372"/>
      <c r="C2" s="372"/>
    </row>
    <row r="3" spans="1:4" ht="7" customHeight="1" x14ac:dyDescent="0.15"/>
    <row r="4" spans="1:4" ht="14" x14ac:dyDescent="0.15">
      <c r="A4" s="71" t="s">
        <v>130</v>
      </c>
      <c r="B4" s="71" t="s">
        <v>131</v>
      </c>
      <c r="C4" s="13" t="s">
        <v>16</v>
      </c>
    </row>
    <row r="5" spans="1:4" x14ac:dyDescent="0.15">
      <c r="A5" s="16"/>
      <c r="B5" s="16"/>
      <c r="C5" s="17">
        <f>ROUND((B5-A5)*12/365,0)</f>
        <v>0</v>
      </c>
    </row>
    <row r="6" spans="1:4" s="14" customFormat="1" ht="7.5" customHeight="1" x14ac:dyDescent="0.15">
      <c r="B6" s="15"/>
      <c r="C6" s="18"/>
    </row>
    <row r="7" spans="1:4" ht="28" x14ac:dyDescent="0.15">
      <c r="A7" s="77" t="s">
        <v>100</v>
      </c>
      <c r="B7" s="77" t="s">
        <v>101</v>
      </c>
      <c r="C7" s="77" t="s">
        <v>102</v>
      </c>
    </row>
    <row r="8" spans="1:4" x14ac:dyDescent="0.15">
      <c r="A8" s="16"/>
      <c r="B8" s="16"/>
      <c r="C8" s="16"/>
      <c r="D8" s="14"/>
    </row>
    <row r="9" spans="1:4" s="14" customFormat="1" ht="8.25" customHeight="1" x14ac:dyDescent="0.15"/>
    <row r="10" spans="1:4" ht="28" x14ac:dyDescent="0.15">
      <c r="A10" s="78" t="s">
        <v>103</v>
      </c>
      <c r="B10" s="78" t="s">
        <v>104</v>
      </c>
      <c r="C10" s="78" t="s">
        <v>19</v>
      </c>
    </row>
    <row r="11" spans="1:4" x14ac:dyDescent="0.15">
      <c r="A11" s="22"/>
      <c r="B11" s="22"/>
      <c r="C11" s="22"/>
    </row>
    <row r="13" spans="1:4" ht="14" x14ac:dyDescent="0.15">
      <c r="A13" s="78" t="s">
        <v>110</v>
      </c>
      <c r="B13" s="78" t="s">
        <v>111</v>
      </c>
    </row>
    <row r="14" spans="1:4" x14ac:dyDescent="0.15">
      <c r="A14" s="79" t="e">
        <f>(A11*1000*12)/(C11*C5)</f>
        <v>#DIV/0!</v>
      </c>
      <c r="B14" s="79" t="e">
        <f>(B11*1000*12)/(C11*C5)</f>
        <v>#DIV/0!</v>
      </c>
    </row>
    <row r="15" spans="1:4" s="14" customFormat="1" ht="13.5" customHeight="1" x14ac:dyDescent="0.15"/>
    <row r="16" spans="1:4" ht="15" customHeight="1" x14ac:dyDescent="0.15">
      <c r="A16" s="373" t="s">
        <v>112</v>
      </c>
      <c r="B16" s="373"/>
      <c r="C16" s="373"/>
    </row>
    <row r="17" spans="1:4" ht="105" customHeight="1" x14ac:dyDescent="0.15">
      <c r="A17" s="374"/>
      <c r="B17" s="375"/>
      <c r="C17" s="375"/>
    </row>
    <row r="18" spans="1:4" ht="46" customHeight="1" x14ac:dyDescent="0.15">
      <c r="A18" s="376" t="s">
        <v>117</v>
      </c>
      <c r="B18" s="377"/>
      <c r="C18" s="377"/>
    </row>
    <row r="19" spans="1:4" ht="101" customHeight="1" x14ac:dyDescent="0.15">
      <c r="A19" s="374"/>
      <c r="B19" s="375"/>
      <c r="C19" s="375"/>
    </row>
    <row r="20" spans="1:4" s="14" customFormat="1" ht="51" customHeight="1" x14ac:dyDescent="0.15">
      <c r="A20" s="376" t="s">
        <v>118</v>
      </c>
      <c r="B20" s="377"/>
      <c r="C20" s="377"/>
    </row>
    <row r="21" spans="1:4" s="14" customFormat="1" ht="156" customHeight="1" x14ac:dyDescent="0.15">
      <c r="A21" s="374"/>
      <c r="B21" s="375"/>
      <c r="C21" s="375"/>
    </row>
    <row r="22" spans="1:4" ht="75" customHeight="1" x14ac:dyDescent="0.15">
      <c r="A22" s="376" t="s">
        <v>116</v>
      </c>
      <c r="B22" s="377"/>
      <c r="C22" s="377"/>
    </row>
    <row r="23" spans="1:4" ht="120.75" customHeight="1" x14ac:dyDescent="0.15">
      <c r="A23" s="374"/>
      <c r="B23" s="375"/>
      <c r="C23" s="375"/>
    </row>
    <row r="24" spans="1:4" s="14" customFormat="1" ht="47" customHeight="1" x14ac:dyDescent="0.15">
      <c r="A24" s="376" t="s">
        <v>113</v>
      </c>
      <c r="B24" s="377"/>
      <c r="C24" s="377"/>
    </row>
    <row r="25" spans="1:4" s="14" customFormat="1" ht="108.75" customHeight="1" x14ac:dyDescent="0.15">
      <c r="A25" s="374"/>
      <c r="B25" s="375"/>
      <c r="C25" s="375"/>
    </row>
    <row r="29" spans="1:4" x14ac:dyDescent="0.15">
      <c r="C29" s="73"/>
      <c r="D29" s="25"/>
    </row>
    <row r="30" spans="1:4" x14ac:dyDescent="0.15">
      <c r="C30" s="73"/>
      <c r="D30" s="25"/>
    </row>
    <row r="31" spans="1:4" x14ac:dyDescent="0.15">
      <c r="C31" s="74"/>
      <c r="D31" s="42"/>
    </row>
  </sheetData>
  <mergeCells count="12">
    <mergeCell ref="A24:C24"/>
    <mergeCell ref="A25:C25"/>
    <mergeCell ref="A19:C19"/>
    <mergeCell ref="A20:C20"/>
    <mergeCell ref="A21:C21"/>
    <mergeCell ref="A22:C22"/>
    <mergeCell ref="A23:C23"/>
    <mergeCell ref="A1:C1"/>
    <mergeCell ref="A2:C2"/>
    <mergeCell ref="A16:C16"/>
    <mergeCell ref="A17:C17"/>
    <mergeCell ref="A18:C18"/>
  </mergeCells>
  <phoneticPr fontId="26" type="noConversion"/>
  <dataValidations count="2">
    <dataValidation type="textLength" operator="lessThan" allowBlank="1" showErrorMessage="1" errorTitle="Texte trop long" error="Merci de réduire la taille de votre texte (3000 caractères espaces compris autorisés)" sqref="A17:C17" xr:uid="{00000000-0002-0000-0200-000000000000}">
      <formula1>3000</formula1>
      <formula2>0</formula2>
    </dataValidation>
    <dataValidation type="list" operator="equal" allowBlank="1" sqref="C21 C25" xr:uid="{00000000-0002-0000-0200-000001000000}">
      <formula1>"oui,non"</formula1>
      <formula2>0</formula2>
    </dataValidation>
  </dataValidations>
  <pageMargins left="0.75" right="0.75" top="1" bottom="1" header="0.5" footer="0.5"/>
  <pageSetup paperSize="9" scale="69" orientation="portrait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O81"/>
  <sheetViews>
    <sheetView zoomScaleNormal="100" zoomScaleSheetLayoutView="81" workbookViewId="0">
      <selection activeCell="D56" sqref="D56:E56"/>
    </sheetView>
  </sheetViews>
  <sheetFormatPr baseColWidth="10" defaultColWidth="10.1640625" defaultRowHeight="13" x14ac:dyDescent="0.15"/>
  <cols>
    <col min="1" max="1" width="52.83203125" style="23" customWidth="1"/>
    <col min="2" max="2" width="12" style="23" customWidth="1"/>
    <col min="3" max="3" width="10.1640625" style="23"/>
    <col min="4" max="4" width="11.5" style="23" customWidth="1"/>
    <col min="5" max="5" width="19.5" style="26" customWidth="1"/>
    <col min="6" max="6" width="5.5" style="284" customWidth="1"/>
    <col min="7" max="7" width="52.83203125" style="23" customWidth="1"/>
    <col min="8" max="8" width="10.5" style="23" customWidth="1"/>
    <col min="9" max="9" width="10.1640625" style="23"/>
    <col min="10" max="10" width="11.5" style="23" customWidth="1"/>
    <col min="11" max="11" width="19.5" style="26" customWidth="1"/>
    <col min="12" max="12" width="10.6640625" style="284" customWidth="1"/>
    <col min="13" max="249" width="10.6640625" style="23" customWidth="1"/>
    <col min="250" max="16384" width="10.1640625" style="246"/>
  </cols>
  <sheetData>
    <row r="1" spans="1:249" ht="15" customHeight="1" x14ac:dyDescent="0.15">
      <c r="A1" s="395" t="s">
        <v>21</v>
      </c>
      <c r="B1" s="395"/>
      <c r="C1" s="395"/>
      <c r="D1" s="395"/>
      <c r="E1" s="395"/>
      <c r="G1" s="395" t="s">
        <v>21</v>
      </c>
      <c r="H1" s="395"/>
      <c r="I1" s="395"/>
      <c r="J1" s="395"/>
      <c r="K1" s="395"/>
    </row>
    <row r="2" spans="1:249" ht="15" customHeight="1" x14ac:dyDescent="0.2">
      <c r="A2" s="396" t="s">
        <v>8</v>
      </c>
      <c r="B2" s="396"/>
      <c r="C2" s="396"/>
      <c r="D2" s="396"/>
      <c r="E2" s="396"/>
      <c r="G2" s="396" t="s">
        <v>8</v>
      </c>
      <c r="H2" s="396"/>
      <c r="I2" s="396"/>
      <c r="J2" s="396"/>
      <c r="K2" s="396"/>
    </row>
    <row r="3" spans="1:249" s="286" customFormat="1" ht="15" customHeight="1" thickBot="1" x14ac:dyDescent="0.2">
      <c r="A3" s="284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  <c r="AY3" s="284"/>
      <c r="AZ3" s="284"/>
      <c r="BA3" s="284"/>
      <c r="BB3" s="284"/>
      <c r="BC3" s="284"/>
      <c r="BD3" s="284"/>
      <c r="BE3" s="284"/>
      <c r="BF3" s="284"/>
      <c r="BG3" s="284"/>
      <c r="BH3" s="284"/>
      <c r="BI3" s="284"/>
      <c r="BJ3" s="284"/>
      <c r="BK3" s="284"/>
      <c r="BL3" s="284"/>
      <c r="BM3" s="284"/>
      <c r="BN3" s="284"/>
      <c r="BO3" s="284"/>
      <c r="BP3" s="284"/>
      <c r="BQ3" s="284"/>
      <c r="BR3" s="284"/>
      <c r="BS3" s="284"/>
      <c r="BT3" s="284"/>
      <c r="BU3" s="284"/>
      <c r="BV3" s="284"/>
      <c r="BW3" s="284"/>
      <c r="BX3" s="284"/>
      <c r="BY3" s="284"/>
      <c r="BZ3" s="284"/>
      <c r="CA3" s="284"/>
      <c r="CB3" s="284"/>
      <c r="CC3" s="284"/>
      <c r="CD3" s="284"/>
      <c r="CE3" s="284"/>
      <c r="CF3" s="284"/>
      <c r="CG3" s="284"/>
      <c r="CH3" s="284"/>
      <c r="CI3" s="284"/>
      <c r="CJ3" s="284"/>
      <c r="CK3" s="284"/>
      <c r="CL3" s="284"/>
      <c r="CM3" s="284"/>
      <c r="CN3" s="284"/>
      <c r="CO3" s="284"/>
      <c r="CP3" s="284"/>
      <c r="CQ3" s="284"/>
      <c r="CR3" s="284"/>
      <c r="CS3" s="284"/>
      <c r="CT3" s="284"/>
      <c r="CU3" s="284"/>
      <c r="CV3" s="284"/>
      <c r="CW3" s="284"/>
      <c r="CX3" s="284"/>
      <c r="CY3" s="284"/>
      <c r="CZ3" s="284"/>
      <c r="DA3" s="284"/>
      <c r="DB3" s="284"/>
      <c r="DC3" s="284"/>
      <c r="DD3" s="284"/>
      <c r="DE3" s="284"/>
      <c r="DF3" s="284"/>
      <c r="DG3" s="284"/>
      <c r="DH3" s="284"/>
      <c r="DI3" s="284"/>
      <c r="DJ3" s="284"/>
      <c r="DK3" s="284"/>
      <c r="DL3" s="284"/>
      <c r="DM3" s="284"/>
      <c r="DN3" s="284"/>
      <c r="DO3" s="284"/>
      <c r="DP3" s="284"/>
      <c r="DQ3" s="284"/>
      <c r="DR3" s="284"/>
      <c r="DS3" s="284"/>
      <c r="DT3" s="284"/>
      <c r="DU3" s="284"/>
      <c r="DV3" s="284"/>
      <c r="DW3" s="284"/>
      <c r="DX3" s="284"/>
      <c r="DY3" s="284"/>
      <c r="DZ3" s="284"/>
      <c r="EA3" s="284"/>
      <c r="EB3" s="284"/>
      <c r="EC3" s="284"/>
      <c r="ED3" s="284"/>
      <c r="EE3" s="284"/>
      <c r="EF3" s="284"/>
      <c r="EG3" s="284"/>
      <c r="EH3" s="284"/>
      <c r="EI3" s="284"/>
      <c r="EJ3" s="284"/>
      <c r="EK3" s="284"/>
      <c r="EL3" s="284"/>
      <c r="EM3" s="284"/>
      <c r="EN3" s="284"/>
      <c r="EO3" s="284"/>
      <c r="EP3" s="284"/>
      <c r="EQ3" s="284"/>
      <c r="ER3" s="284"/>
      <c r="ES3" s="284"/>
      <c r="ET3" s="284"/>
      <c r="EU3" s="284"/>
      <c r="EV3" s="284"/>
      <c r="EW3" s="284"/>
      <c r="EX3" s="284"/>
      <c r="EY3" s="284"/>
      <c r="EZ3" s="284"/>
      <c r="FA3" s="284"/>
      <c r="FB3" s="284"/>
      <c r="FC3" s="284"/>
      <c r="FD3" s="284"/>
      <c r="FE3" s="284"/>
      <c r="FF3" s="284"/>
      <c r="FG3" s="284"/>
      <c r="FH3" s="284"/>
      <c r="FI3" s="284"/>
      <c r="FJ3" s="284"/>
      <c r="FK3" s="284"/>
      <c r="FL3" s="284"/>
      <c r="FM3" s="284"/>
      <c r="FN3" s="284"/>
      <c r="FO3" s="284"/>
      <c r="FP3" s="284"/>
      <c r="FQ3" s="284"/>
      <c r="FR3" s="284"/>
      <c r="FS3" s="284"/>
      <c r="FT3" s="284"/>
      <c r="FU3" s="284"/>
      <c r="FV3" s="284"/>
      <c r="FW3" s="284"/>
      <c r="FX3" s="284"/>
      <c r="FY3" s="284"/>
      <c r="FZ3" s="284"/>
      <c r="GA3" s="284"/>
      <c r="GB3" s="284"/>
      <c r="GC3" s="284"/>
      <c r="GD3" s="284"/>
      <c r="GE3" s="284"/>
      <c r="GF3" s="284"/>
      <c r="GG3" s="284"/>
      <c r="GH3" s="284"/>
      <c r="GI3" s="284"/>
      <c r="GJ3" s="284"/>
      <c r="GK3" s="284"/>
      <c r="GL3" s="284"/>
      <c r="GM3" s="284"/>
      <c r="GN3" s="284"/>
      <c r="GO3" s="284"/>
      <c r="GP3" s="284"/>
      <c r="GQ3" s="284"/>
      <c r="GR3" s="284"/>
      <c r="GS3" s="284"/>
      <c r="GT3" s="284"/>
      <c r="GU3" s="284"/>
      <c r="GV3" s="284"/>
      <c r="GW3" s="284"/>
      <c r="GX3" s="284"/>
      <c r="GY3" s="284"/>
      <c r="GZ3" s="284"/>
      <c r="HA3" s="284"/>
      <c r="HB3" s="284"/>
      <c r="HC3" s="284"/>
      <c r="HD3" s="284"/>
      <c r="HE3" s="284"/>
      <c r="HF3" s="284"/>
      <c r="HG3" s="284"/>
      <c r="HH3" s="284"/>
      <c r="HI3" s="284"/>
      <c r="HJ3" s="284"/>
      <c r="HK3" s="284"/>
      <c r="HL3" s="284"/>
      <c r="HM3" s="284"/>
      <c r="HN3" s="284"/>
      <c r="HO3" s="284"/>
      <c r="HP3" s="284"/>
      <c r="HQ3" s="284"/>
      <c r="HR3" s="284"/>
      <c r="HS3" s="284"/>
      <c r="HT3" s="284"/>
      <c r="HU3" s="284"/>
      <c r="HV3" s="284"/>
      <c r="HW3" s="284"/>
      <c r="HX3" s="284"/>
      <c r="HY3" s="284"/>
      <c r="HZ3" s="284"/>
      <c r="IA3" s="284"/>
      <c r="IB3" s="284"/>
      <c r="IC3" s="284"/>
      <c r="ID3" s="284"/>
      <c r="IE3" s="284"/>
      <c r="IF3" s="284"/>
      <c r="IG3" s="284"/>
      <c r="IH3" s="284"/>
      <c r="II3" s="284"/>
      <c r="IJ3" s="284"/>
      <c r="IK3" s="284"/>
      <c r="IL3" s="284"/>
      <c r="IM3" s="284"/>
      <c r="IN3" s="284"/>
      <c r="IO3" s="284"/>
    </row>
    <row r="4" spans="1:249" s="248" customFormat="1" ht="15" customHeight="1" thickBot="1" x14ac:dyDescent="0.2">
      <c r="A4" s="238" t="s">
        <v>350</v>
      </c>
      <c r="B4" s="239" t="s">
        <v>279</v>
      </c>
      <c r="C4" s="240">
        <f>'7. Fiche SLIME CLER'!B12</f>
        <v>0</v>
      </c>
      <c r="D4" s="239" t="s">
        <v>280</v>
      </c>
      <c r="E4" s="241">
        <f>'7. Fiche SLIME CLER'!C12</f>
        <v>-1</v>
      </c>
      <c r="F4" s="284"/>
      <c r="G4" s="238" t="s">
        <v>281</v>
      </c>
      <c r="H4" s="239" t="s">
        <v>279</v>
      </c>
      <c r="I4" s="240">
        <f>'7. Fiche SLIME CLER'!B13</f>
        <v>0</v>
      </c>
      <c r="J4" s="239" t="s">
        <v>280</v>
      </c>
      <c r="K4" s="241">
        <f>'7. Fiche SLIME CLER'!C13</f>
        <v>-366</v>
      </c>
      <c r="L4" s="284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47"/>
      <c r="BF4" s="247"/>
      <c r="BG4" s="247"/>
      <c r="BH4" s="247"/>
      <c r="BI4" s="247"/>
      <c r="BJ4" s="247"/>
      <c r="BK4" s="247"/>
      <c r="BL4" s="247"/>
      <c r="BM4" s="247"/>
      <c r="BN4" s="247"/>
      <c r="BO4" s="247"/>
      <c r="BP4" s="247"/>
      <c r="BQ4" s="247"/>
      <c r="BR4" s="247"/>
      <c r="BS4" s="247"/>
      <c r="BT4" s="247"/>
      <c r="BU4" s="247"/>
      <c r="BV4" s="247"/>
      <c r="BW4" s="247"/>
      <c r="BX4" s="247"/>
      <c r="BY4" s="247"/>
      <c r="BZ4" s="247"/>
      <c r="CA4" s="247"/>
      <c r="CB4" s="247"/>
      <c r="CC4" s="247"/>
      <c r="CD4" s="247"/>
      <c r="CE4" s="247"/>
      <c r="CF4" s="247"/>
      <c r="CG4" s="247"/>
      <c r="CH4" s="247"/>
      <c r="CI4" s="247"/>
      <c r="CJ4" s="247"/>
      <c r="CK4" s="247"/>
      <c r="CL4" s="247"/>
      <c r="CM4" s="247"/>
      <c r="CN4" s="247"/>
      <c r="CO4" s="247"/>
      <c r="CP4" s="247"/>
      <c r="CQ4" s="247"/>
      <c r="CR4" s="247"/>
      <c r="CS4" s="247"/>
      <c r="CT4" s="247"/>
      <c r="CU4" s="247"/>
      <c r="CV4" s="247"/>
      <c r="CW4" s="247"/>
      <c r="CX4" s="247"/>
      <c r="CY4" s="247"/>
      <c r="CZ4" s="247"/>
      <c r="DA4" s="247"/>
      <c r="DB4" s="247"/>
      <c r="DC4" s="247"/>
      <c r="DD4" s="247"/>
      <c r="DE4" s="247"/>
      <c r="DF4" s="247"/>
      <c r="DG4" s="247"/>
      <c r="DH4" s="247"/>
      <c r="DI4" s="247"/>
      <c r="DJ4" s="247"/>
      <c r="DK4" s="247"/>
      <c r="DL4" s="247"/>
      <c r="DM4" s="247"/>
      <c r="DN4" s="247"/>
      <c r="DO4" s="247"/>
      <c r="DP4" s="247"/>
      <c r="DQ4" s="247"/>
      <c r="DR4" s="247"/>
      <c r="DS4" s="247"/>
      <c r="DT4" s="247"/>
      <c r="DU4" s="247"/>
      <c r="DV4" s="247"/>
      <c r="DW4" s="247"/>
      <c r="DX4" s="247"/>
      <c r="DY4" s="247"/>
      <c r="DZ4" s="247"/>
      <c r="EA4" s="247"/>
      <c r="EB4" s="247"/>
      <c r="EC4" s="247"/>
      <c r="ED4" s="247"/>
      <c r="EE4" s="247"/>
      <c r="EF4" s="247"/>
      <c r="EG4" s="247"/>
      <c r="EH4" s="247"/>
      <c r="EI4" s="247"/>
      <c r="EJ4" s="247"/>
      <c r="EK4" s="247"/>
      <c r="EL4" s="247"/>
      <c r="EM4" s="247"/>
      <c r="EN4" s="247"/>
      <c r="EO4" s="247"/>
      <c r="EP4" s="247"/>
      <c r="EQ4" s="247"/>
      <c r="ER4" s="247"/>
      <c r="ES4" s="247"/>
      <c r="ET4" s="247"/>
      <c r="EU4" s="247"/>
      <c r="EV4" s="247"/>
      <c r="EW4" s="247"/>
      <c r="EX4" s="247"/>
      <c r="EY4" s="247"/>
      <c r="EZ4" s="247"/>
      <c r="FA4" s="247"/>
      <c r="FB4" s="247"/>
      <c r="FC4" s="247"/>
      <c r="FD4" s="247"/>
      <c r="FE4" s="247"/>
      <c r="FF4" s="247"/>
      <c r="FG4" s="247"/>
      <c r="FH4" s="247"/>
      <c r="FI4" s="247"/>
      <c r="FJ4" s="247"/>
      <c r="FK4" s="247"/>
      <c r="FL4" s="247"/>
      <c r="FM4" s="247"/>
      <c r="FN4" s="247"/>
      <c r="FO4" s="247"/>
      <c r="FP4" s="247"/>
      <c r="FQ4" s="247"/>
      <c r="FR4" s="247"/>
      <c r="FS4" s="247"/>
      <c r="FT4" s="247"/>
      <c r="FU4" s="247"/>
      <c r="FV4" s="247"/>
      <c r="FW4" s="247"/>
      <c r="FX4" s="247"/>
      <c r="FY4" s="247"/>
      <c r="FZ4" s="247"/>
      <c r="GA4" s="247"/>
      <c r="GB4" s="247"/>
      <c r="GC4" s="247"/>
      <c r="GD4" s="247"/>
      <c r="GE4" s="247"/>
      <c r="GF4" s="247"/>
      <c r="GG4" s="247"/>
      <c r="GH4" s="247"/>
      <c r="GI4" s="247"/>
      <c r="GJ4" s="247"/>
      <c r="GK4" s="247"/>
      <c r="GL4" s="247"/>
      <c r="GM4" s="247"/>
      <c r="GN4" s="247"/>
      <c r="GO4" s="247"/>
      <c r="GP4" s="247"/>
      <c r="GQ4" s="247"/>
      <c r="GR4" s="247"/>
      <c r="GS4" s="247"/>
      <c r="GT4" s="247"/>
      <c r="GU4" s="247"/>
      <c r="GV4" s="247"/>
      <c r="GW4" s="247"/>
      <c r="GX4" s="247"/>
      <c r="GY4" s="247"/>
      <c r="GZ4" s="247"/>
      <c r="HA4" s="247"/>
      <c r="HB4" s="247"/>
      <c r="HC4" s="247"/>
      <c r="HD4" s="247"/>
      <c r="HE4" s="247"/>
      <c r="HF4" s="247"/>
      <c r="HG4" s="247"/>
      <c r="HH4" s="247"/>
      <c r="HI4" s="247"/>
      <c r="HJ4" s="247"/>
      <c r="HK4" s="247"/>
      <c r="HL4" s="247"/>
      <c r="HM4" s="247"/>
      <c r="HN4" s="247"/>
      <c r="HO4" s="247"/>
      <c r="HP4" s="247"/>
      <c r="HQ4" s="247"/>
      <c r="HR4" s="247"/>
      <c r="HS4" s="247"/>
      <c r="HT4" s="247"/>
      <c r="HU4" s="247"/>
      <c r="HV4" s="247"/>
      <c r="HW4" s="247"/>
      <c r="HX4" s="247"/>
      <c r="HY4" s="247"/>
      <c r="HZ4" s="247"/>
      <c r="IA4" s="247"/>
      <c r="IB4" s="247"/>
      <c r="IC4" s="247"/>
      <c r="ID4" s="247"/>
      <c r="IE4" s="247"/>
      <c r="IF4" s="247"/>
      <c r="IG4" s="247"/>
      <c r="IH4" s="247"/>
      <c r="II4" s="247"/>
      <c r="IJ4" s="247"/>
      <c r="IK4" s="247"/>
      <c r="IL4" s="247"/>
      <c r="IM4" s="247"/>
      <c r="IN4" s="247"/>
      <c r="IO4" s="247"/>
    </row>
    <row r="5" spans="1:249" s="248" customFormat="1" ht="15" customHeight="1" thickBot="1" x14ac:dyDescent="0.2">
      <c r="A5" s="242"/>
      <c r="B5" s="243"/>
      <c r="C5" s="244"/>
      <c r="D5" s="243"/>
      <c r="E5" s="245"/>
      <c r="F5" s="284"/>
      <c r="G5" s="317"/>
      <c r="H5" s="318"/>
      <c r="I5" s="319"/>
      <c r="J5" s="318"/>
      <c r="K5" s="320"/>
      <c r="L5" s="284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247"/>
      <c r="AQ5" s="247"/>
      <c r="AR5" s="247"/>
      <c r="AS5" s="247"/>
      <c r="AT5" s="247"/>
      <c r="AU5" s="247"/>
      <c r="AV5" s="247"/>
      <c r="AW5" s="247"/>
      <c r="AX5" s="247"/>
      <c r="AY5" s="247"/>
      <c r="AZ5" s="247"/>
      <c r="BA5" s="247"/>
      <c r="BB5" s="247"/>
      <c r="BC5" s="247"/>
      <c r="BD5" s="247"/>
      <c r="BE5" s="247"/>
      <c r="BF5" s="247"/>
      <c r="BG5" s="247"/>
      <c r="BH5" s="247"/>
      <c r="BI5" s="247"/>
      <c r="BJ5" s="247"/>
      <c r="BK5" s="247"/>
      <c r="BL5" s="247"/>
      <c r="BM5" s="247"/>
      <c r="BN5" s="247"/>
      <c r="BO5" s="247"/>
      <c r="BP5" s="247"/>
      <c r="BQ5" s="247"/>
      <c r="BR5" s="247"/>
      <c r="BS5" s="247"/>
      <c r="BT5" s="247"/>
      <c r="BU5" s="247"/>
      <c r="BV5" s="247"/>
      <c r="BW5" s="247"/>
      <c r="BX5" s="247"/>
      <c r="BY5" s="247"/>
      <c r="BZ5" s="247"/>
      <c r="CA5" s="247"/>
      <c r="CB5" s="247"/>
      <c r="CC5" s="247"/>
      <c r="CD5" s="247"/>
      <c r="CE5" s="247"/>
      <c r="CF5" s="247"/>
      <c r="CG5" s="247"/>
      <c r="CH5" s="247"/>
      <c r="CI5" s="247"/>
      <c r="CJ5" s="247"/>
      <c r="CK5" s="247"/>
      <c r="CL5" s="247"/>
      <c r="CM5" s="247"/>
      <c r="CN5" s="247"/>
      <c r="CO5" s="247"/>
      <c r="CP5" s="247"/>
      <c r="CQ5" s="247"/>
      <c r="CR5" s="247"/>
      <c r="CS5" s="247"/>
      <c r="CT5" s="247"/>
      <c r="CU5" s="247"/>
      <c r="CV5" s="247"/>
      <c r="CW5" s="247"/>
      <c r="CX5" s="247"/>
      <c r="CY5" s="247"/>
      <c r="CZ5" s="247"/>
      <c r="DA5" s="247"/>
      <c r="DB5" s="247"/>
      <c r="DC5" s="247"/>
      <c r="DD5" s="247"/>
      <c r="DE5" s="247"/>
      <c r="DF5" s="247"/>
      <c r="DG5" s="247"/>
      <c r="DH5" s="247"/>
      <c r="DI5" s="247"/>
      <c r="DJ5" s="247"/>
      <c r="DK5" s="247"/>
      <c r="DL5" s="247"/>
      <c r="DM5" s="247"/>
      <c r="DN5" s="247"/>
      <c r="DO5" s="247"/>
      <c r="DP5" s="247"/>
      <c r="DQ5" s="247"/>
      <c r="DR5" s="247"/>
      <c r="DS5" s="247"/>
      <c r="DT5" s="247"/>
      <c r="DU5" s="247"/>
      <c r="DV5" s="247"/>
      <c r="DW5" s="247"/>
      <c r="DX5" s="247"/>
      <c r="DY5" s="247"/>
      <c r="DZ5" s="247"/>
      <c r="EA5" s="247"/>
      <c r="EB5" s="247"/>
      <c r="EC5" s="247"/>
      <c r="ED5" s="247"/>
      <c r="EE5" s="247"/>
      <c r="EF5" s="247"/>
      <c r="EG5" s="247"/>
      <c r="EH5" s="247"/>
      <c r="EI5" s="247"/>
      <c r="EJ5" s="247"/>
      <c r="EK5" s="247"/>
      <c r="EL5" s="247"/>
      <c r="EM5" s="247"/>
      <c r="EN5" s="247"/>
      <c r="EO5" s="247"/>
      <c r="EP5" s="247"/>
      <c r="EQ5" s="247"/>
      <c r="ER5" s="247"/>
      <c r="ES5" s="247"/>
      <c r="ET5" s="247"/>
      <c r="EU5" s="247"/>
      <c r="EV5" s="247"/>
      <c r="EW5" s="247"/>
      <c r="EX5" s="247"/>
      <c r="EY5" s="247"/>
      <c r="EZ5" s="247"/>
      <c r="FA5" s="247"/>
      <c r="FB5" s="247"/>
      <c r="FC5" s="247"/>
      <c r="FD5" s="247"/>
      <c r="FE5" s="247"/>
      <c r="FF5" s="247"/>
      <c r="FG5" s="247"/>
      <c r="FH5" s="247"/>
      <c r="FI5" s="247"/>
      <c r="FJ5" s="247"/>
      <c r="FK5" s="247"/>
      <c r="FL5" s="247"/>
      <c r="FM5" s="247"/>
      <c r="FN5" s="247"/>
      <c r="FO5" s="247"/>
      <c r="FP5" s="247"/>
      <c r="FQ5" s="247"/>
      <c r="FR5" s="247"/>
      <c r="FS5" s="247"/>
      <c r="FT5" s="247"/>
      <c r="FU5" s="247"/>
      <c r="FV5" s="247"/>
      <c r="FW5" s="247"/>
      <c r="FX5" s="247"/>
      <c r="FY5" s="247"/>
      <c r="FZ5" s="247"/>
      <c r="GA5" s="247"/>
      <c r="GB5" s="247"/>
      <c r="GC5" s="247"/>
      <c r="GD5" s="247"/>
      <c r="GE5" s="247"/>
      <c r="GF5" s="247"/>
      <c r="GG5" s="247"/>
      <c r="GH5" s="247"/>
      <c r="GI5" s="247"/>
      <c r="GJ5" s="247"/>
      <c r="GK5" s="247"/>
      <c r="GL5" s="247"/>
      <c r="GM5" s="247"/>
      <c r="GN5" s="247"/>
      <c r="GO5" s="247"/>
      <c r="GP5" s="247"/>
      <c r="GQ5" s="247"/>
      <c r="GR5" s="247"/>
      <c r="GS5" s="247"/>
      <c r="GT5" s="247"/>
      <c r="GU5" s="247"/>
      <c r="GV5" s="247"/>
      <c r="GW5" s="247"/>
      <c r="GX5" s="247"/>
      <c r="GY5" s="247"/>
      <c r="GZ5" s="247"/>
      <c r="HA5" s="247"/>
      <c r="HB5" s="247"/>
      <c r="HC5" s="247"/>
      <c r="HD5" s="247"/>
      <c r="HE5" s="247"/>
      <c r="HF5" s="247"/>
      <c r="HG5" s="247"/>
      <c r="HH5" s="247"/>
      <c r="HI5" s="247"/>
      <c r="HJ5" s="247"/>
      <c r="HK5" s="247"/>
      <c r="HL5" s="247"/>
      <c r="HM5" s="247"/>
      <c r="HN5" s="247"/>
      <c r="HO5" s="247"/>
      <c r="HP5" s="247"/>
      <c r="HQ5" s="247"/>
      <c r="HR5" s="247"/>
      <c r="HS5" s="247"/>
      <c r="HT5" s="247"/>
      <c r="HU5" s="247"/>
      <c r="HV5" s="247"/>
      <c r="HW5" s="247"/>
      <c r="HX5" s="247"/>
      <c r="HY5" s="247"/>
      <c r="HZ5" s="247"/>
      <c r="IA5" s="247"/>
      <c r="IB5" s="247"/>
      <c r="IC5" s="247"/>
      <c r="ID5" s="247"/>
      <c r="IE5" s="247"/>
      <c r="IF5" s="247"/>
      <c r="IG5" s="247"/>
      <c r="IH5" s="247"/>
      <c r="II5" s="247"/>
      <c r="IJ5" s="247"/>
      <c r="IK5" s="247"/>
      <c r="IL5" s="247"/>
      <c r="IM5" s="247"/>
      <c r="IN5" s="247"/>
      <c r="IO5" s="247"/>
    </row>
    <row r="6" spans="1:249" s="247" customFormat="1" ht="21" customHeight="1" thickBot="1" x14ac:dyDescent="0.25">
      <c r="A6" s="386" t="s">
        <v>137</v>
      </c>
      <c r="B6" s="387"/>
      <c r="C6" s="387"/>
      <c r="D6" s="387"/>
      <c r="E6" s="388"/>
      <c r="F6" s="284"/>
      <c r="G6" s="386" t="s">
        <v>138</v>
      </c>
      <c r="H6" s="387"/>
      <c r="I6" s="387"/>
      <c r="J6" s="387"/>
      <c r="K6" s="388"/>
      <c r="L6" s="284"/>
    </row>
    <row r="7" spans="1:249" s="249" customFormat="1" ht="36.5" customHeight="1" x14ac:dyDescent="0.15">
      <c r="A7" s="260" t="s">
        <v>22</v>
      </c>
      <c r="B7" s="261" t="s">
        <v>23</v>
      </c>
      <c r="C7" s="261" t="s">
        <v>24</v>
      </c>
      <c r="D7" s="261" t="s">
        <v>25</v>
      </c>
      <c r="E7" s="262" t="s">
        <v>26</v>
      </c>
      <c r="F7" s="101"/>
      <c r="G7" s="260" t="s">
        <v>22</v>
      </c>
      <c r="H7" s="261" t="s">
        <v>23</v>
      </c>
      <c r="I7" s="261" t="s">
        <v>24</v>
      </c>
      <c r="J7" s="261" t="s">
        <v>25</v>
      </c>
      <c r="K7" s="262" t="s">
        <v>26</v>
      </c>
      <c r="L7" s="101"/>
    </row>
    <row r="8" spans="1:249" ht="14" x14ac:dyDescent="0.15">
      <c r="A8" s="263" t="s">
        <v>27</v>
      </c>
      <c r="B8" s="252"/>
      <c r="C8" s="252"/>
      <c r="D8" s="252"/>
      <c r="E8" s="264">
        <f>SUM(E9:E13)</f>
        <v>0</v>
      </c>
      <c r="G8" s="263" t="s">
        <v>27</v>
      </c>
      <c r="H8" s="252"/>
      <c r="I8" s="252"/>
      <c r="J8" s="252"/>
      <c r="K8" s="264">
        <f>SUM(K9:K13)</f>
        <v>0</v>
      </c>
    </row>
    <row r="9" spans="1:249" ht="14" x14ac:dyDescent="0.15">
      <c r="A9" s="265" t="s">
        <v>28</v>
      </c>
      <c r="B9" s="253"/>
      <c r="C9" s="254"/>
      <c r="D9" s="255"/>
      <c r="E9" s="266">
        <f>B9*D9</f>
        <v>0</v>
      </c>
      <c r="G9" s="265" t="s">
        <v>28</v>
      </c>
      <c r="H9" s="253"/>
      <c r="I9" s="254"/>
      <c r="J9" s="255"/>
      <c r="K9" s="266">
        <f>H9*J9</f>
        <v>0</v>
      </c>
    </row>
    <row r="10" spans="1:249" ht="28" x14ac:dyDescent="0.15">
      <c r="A10" s="267" t="s">
        <v>121</v>
      </c>
      <c r="B10" s="253"/>
      <c r="C10" s="256"/>
      <c r="D10" s="255"/>
      <c r="E10" s="266">
        <f>B10*D10</f>
        <v>0</v>
      </c>
      <c r="G10" s="267" t="s">
        <v>121</v>
      </c>
      <c r="H10" s="253"/>
      <c r="I10" s="256"/>
      <c r="J10" s="255"/>
      <c r="K10" s="266">
        <f>H10*J10</f>
        <v>0</v>
      </c>
    </row>
    <row r="11" spans="1:249" ht="14" x14ac:dyDescent="0.15">
      <c r="A11" s="265" t="s">
        <v>29</v>
      </c>
      <c r="B11" s="253"/>
      <c r="C11" s="256"/>
      <c r="D11" s="255"/>
      <c r="E11" s="266">
        <f>B11*D11</f>
        <v>0</v>
      </c>
      <c r="G11" s="265" t="s">
        <v>29</v>
      </c>
      <c r="H11" s="253"/>
      <c r="I11" s="256"/>
      <c r="J11" s="255"/>
      <c r="K11" s="266">
        <f>H11*J11</f>
        <v>0</v>
      </c>
    </row>
    <row r="12" spans="1:249" ht="14" x14ac:dyDescent="0.15">
      <c r="A12" s="265" t="s">
        <v>30</v>
      </c>
      <c r="B12" s="253"/>
      <c r="C12" s="256"/>
      <c r="D12" s="255"/>
      <c r="E12" s="266">
        <f>B12*D12</f>
        <v>0</v>
      </c>
      <c r="G12" s="265" t="s">
        <v>30</v>
      </c>
      <c r="H12" s="253"/>
      <c r="I12" s="256"/>
      <c r="J12" s="255"/>
      <c r="K12" s="266">
        <f>H12*J12</f>
        <v>0</v>
      </c>
    </row>
    <row r="13" spans="1:249" ht="14" x14ac:dyDescent="0.15">
      <c r="A13" s="268" t="s">
        <v>119</v>
      </c>
      <c r="B13" s="253"/>
      <c r="C13" s="256"/>
      <c r="D13" s="255"/>
      <c r="E13" s="266">
        <f>B13*D13</f>
        <v>0</v>
      </c>
      <c r="G13" s="268" t="s">
        <v>119</v>
      </c>
      <c r="H13" s="253"/>
      <c r="I13" s="256"/>
      <c r="J13" s="255"/>
      <c r="K13" s="266">
        <f>H13*J13</f>
        <v>0</v>
      </c>
    </row>
    <row r="14" spans="1:249" ht="14" x14ac:dyDescent="0.15">
      <c r="A14" s="263" t="s">
        <v>31</v>
      </c>
      <c r="B14" s="252"/>
      <c r="C14" s="252"/>
      <c r="D14" s="252"/>
      <c r="E14" s="264">
        <f>SUM(E15:E19)</f>
        <v>0</v>
      </c>
      <c r="G14" s="263" t="s">
        <v>31</v>
      </c>
      <c r="H14" s="252"/>
      <c r="I14" s="252"/>
      <c r="J14" s="252"/>
      <c r="K14" s="264">
        <f>SUM(K15:K19)</f>
        <v>0</v>
      </c>
    </row>
    <row r="15" spans="1:249" ht="14" x14ac:dyDescent="0.15">
      <c r="A15" s="269" t="s">
        <v>91</v>
      </c>
      <c r="B15" s="256"/>
      <c r="C15" s="257"/>
      <c r="D15" s="256"/>
      <c r="E15" s="266">
        <f>C15</f>
        <v>0</v>
      </c>
      <c r="G15" s="269" t="s">
        <v>91</v>
      </c>
      <c r="H15" s="256"/>
      <c r="I15" s="257"/>
      <c r="J15" s="256"/>
      <c r="K15" s="266">
        <f>I15</f>
        <v>0</v>
      </c>
    </row>
    <row r="16" spans="1:249" ht="14" x14ac:dyDescent="0.15">
      <c r="A16" s="269" t="s">
        <v>92</v>
      </c>
      <c r="B16" s="256"/>
      <c r="C16" s="257"/>
      <c r="D16" s="256"/>
      <c r="E16" s="266">
        <f>C16</f>
        <v>0</v>
      </c>
      <c r="G16" s="269" t="s">
        <v>92</v>
      </c>
      <c r="H16" s="256"/>
      <c r="I16" s="257"/>
      <c r="J16" s="256"/>
      <c r="K16" s="266">
        <f>I16</f>
        <v>0</v>
      </c>
    </row>
    <row r="17" spans="1:249" ht="14" x14ac:dyDescent="0.15">
      <c r="A17" s="269" t="s">
        <v>32</v>
      </c>
      <c r="B17" s="256"/>
      <c r="C17" s="257"/>
      <c r="D17" s="256"/>
      <c r="E17" s="266">
        <f>C17</f>
        <v>0</v>
      </c>
      <c r="G17" s="269" t="s">
        <v>32</v>
      </c>
      <c r="H17" s="256"/>
      <c r="I17" s="257"/>
      <c r="J17" s="256"/>
      <c r="K17" s="266">
        <f>I17</f>
        <v>0</v>
      </c>
    </row>
    <row r="18" spans="1:249" ht="14" x14ac:dyDescent="0.15">
      <c r="A18" s="269" t="s">
        <v>33</v>
      </c>
      <c r="B18" s="256"/>
      <c r="C18" s="257"/>
      <c r="D18" s="256"/>
      <c r="E18" s="266">
        <f>C18</f>
        <v>0</v>
      </c>
      <c r="G18" s="269" t="s">
        <v>33</v>
      </c>
      <c r="H18" s="256"/>
      <c r="I18" s="257"/>
      <c r="J18" s="256"/>
      <c r="K18" s="266">
        <f>I18</f>
        <v>0</v>
      </c>
    </row>
    <row r="19" spans="1:249" ht="14" x14ac:dyDescent="0.15">
      <c r="A19" s="269" t="s">
        <v>34</v>
      </c>
      <c r="B19" s="256"/>
      <c r="C19" s="257"/>
      <c r="D19" s="256"/>
      <c r="E19" s="266">
        <f>C19</f>
        <v>0</v>
      </c>
      <c r="G19" s="269" t="s">
        <v>34</v>
      </c>
      <c r="H19" s="256"/>
      <c r="I19" s="257"/>
      <c r="J19" s="256"/>
      <c r="K19" s="266">
        <f>I19</f>
        <v>0</v>
      </c>
    </row>
    <row r="20" spans="1:249" ht="14" x14ac:dyDescent="0.15">
      <c r="A20" s="263" t="s">
        <v>35</v>
      </c>
      <c r="B20" s="252"/>
      <c r="C20" s="252"/>
      <c r="D20" s="252"/>
      <c r="E20" s="264">
        <f>E21</f>
        <v>0</v>
      </c>
      <c r="G20" s="263" t="s">
        <v>35</v>
      </c>
      <c r="H20" s="252"/>
      <c r="I20" s="252"/>
      <c r="J20" s="252"/>
      <c r="K20" s="264">
        <f>K21</f>
        <v>0</v>
      </c>
    </row>
    <row r="21" spans="1:249" ht="14" x14ac:dyDescent="0.15">
      <c r="A21" s="268" t="s">
        <v>93</v>
      </c>
      <c r="B21" s="254"/>
      <c r="C21" s="253"/>
      <c r="D21" s="256"/>
      <c r="E21" s="266">
        <f>C21</f>
        <v>0</v>
      </c>
      <c r="G21" s="268" t="s">
        <v>93</v>
      </c>
      <c r="H21" s="254"/>
      <c r="I21" s="253"/>
      <c r="J21" s="256"/>
      <c r="K21" s="266">
        <f>I21</f>
        <v>0</v>
      </c>
    </row>
    <row r="22" spans="1:249" ht="14" x14ac:dyDescent="0.15">
      <c r="A22" s="263" t="s">
        <v>36</v>
      </c>
      <c r="B22" s="258"/>
      <c r="C22" s="258"/>
      <c r="D22" s="258"/>
      <c r="E22" s="264">
        <f>SUM(E23:E25)</f>
        <v>0</v>
      </c>
      <c r="G22" s="263" t="s">
        <v>36</v>
      </c>
      <c r="H22" s="258"/>
      <c r="I22" s="258"/>
      <c r="J22" s="258"/>
      <c r="K22" s="264">
        <f>SUM(K23:K25)</f>
        <v>0</v>
      </c>
    </row>
    <row r="23" spans="1:249" ht="14" x14ac:dyDescent="0.15">
      <c r="A23" s="270" t="s">
        <v>37</v>
      </c>
      <c r="B23" s="256"/>
      <c r="C23" s="253"/>
      <c r="D23" s="259"/>
      <c r="E23" s="266">
        <f>C23*D23</f>
        <v>0</v>
      </c>
      <c r="G23" s="270" t="s">
        <v>37</v>
      </c>
      <c r="H23" s="256"/>
      <c r="I23" s="253"/>
      <c r="J23" s="259"/>
      <c r="K23" s="266">
        <f>I23*J23</f>
        <v>0</v>
      </c>
    </row>
    <row r="24" spans="1:249" ht="14" x14ac:dyDescent="0.15">
      <c r="A24" s="271" t="s">
        <v>105</v>
      </c>
      <c r="B24" s="256"/>
      <c r="C24" s="253"/>
      <c r="D24" s="259"/>
      <c r="E24" s="266">
        <f>C24*D24</f>
        <v>0</v>
      </c>
      <c r="G24" s="271" t="s">
        <v>105</v>
      </c>
      <c r="H24" s="256"/>
      <c r="I24" s="253"/>
      <c r="J24" s="259"/>
      <c r="K24" s="266">
        <f>I24*J24</f>
        <v>0</v>
      </c>
    </row>
    <row r="25" spans="1:249" ht="14" x14ac:dyDescent="0.15">
      <c r="A25" s="271" t="s">
        <v>120</v>
      </c>
      <c r="B25" s="256"/>
      <c r="C25" s="253"/>
      <c r="D25" s="255"/>
      <c r="E25" s="266">
        <f>C25*D25</f>
        <v>0</v>
      </c>
      <c r="G25" s="271" t="s">
        <v>120</v>
      </c>
      <c r="H25" s="256"/>
      <c r="I25" s="253"/>
      <c r="J25" s="255"/>
      <c r="K25" s="266">
        <f>I25*J25</f>
        <v>0</v>
      </c>
    </row>
    <row r="26" spans="1:249" s="23" customFormat="1" ht="14" x14ac:dyDescent="0.15">
      <c r="A26" s="263" t="s">
        <v>38</v>
      </c>
      <c r="B26" s="258"/>
      <c r="C26" s="258"/>
      <c r="D26" s="258"/>
      <c r="E26" s="264">
        <f>SUM(E27:E28)</f>
        <v>0</v>
      </c>
      <c r="F26" s="284"/>
      <c r="G26" s="263" t="s">
        <v>38</v>
      </c>
      <c r="H26" s="258"/>
      <c r="I26" s="258"/>
      <c r="J26" s="258"/>
      <c r="K26" s="264">
        <f>SUM(K27:K28)</f>
        <v>0</v>
      </c>
      <c r="L26" s="284"/>
    </row>
    <row r="27" spans="1:249" s="23" customFormat="1" ht="14" x14ac:dyDescent="0.15">
      <c r="A27" s="265" t="s">
        <v>39</v>
      </c>
      <c r="B27" s="254"/>
      <c r="C27" s="253"/>
      <c r="D27" s="254"/>
      <c r="E27" s="266">
        <f>C27</f>
        <v>0</v>
      </c>
      <c r="F27" s="284"/>
      <c r="G27" s="265" t="s">
        <v>39</v>
      </c>
      <c r="H27" s="254"/>
      <c r="I27" s="253"/>
      <c r="J27" s="254"/>
      <c r="K27" s="266">
        <f>I27</f>
        <v>0</v>
      </c>
      <c r="L27" s="284"/>
    </row>
    <row r="28" spans="1:249" s="23" customFormat="1" ht="14" x14ac:dyDescent="0.15">
      <c r="A28" s="269" t="s">
        <v>40</v>
      </c>
      <c r="B28" s="254"/>
      <c r="C28" s="253"/>
      <c r="D28" s="254"/>
      <c r="E28" s="266">
        <f>C28</f>
        <v>0</v>
      </c>
      <c r="F28" s="284"/>
      <c r="G28" s="269" t="s">
        <v>40</v>
      </c>
      <c r="H28" s="254"/>
      <c r="I28" s="253"/>
      <c r="J28" s="254"/>
      <c r="K28" s="266">
        <f>I28</f>
        <v>0</v>
      </c>
      <c r="L28" s="284"/>
    </row>
    <row r="29" spans="1:249" ht="29" thickBot="1" x14ac:dyDescent="0.2">
      <c r="A29" s="272" t="s">
        <v>134</v>
      </c>
      <c r="B29" s="273"/>
      <c r="C29" s="273"/>
      <c r="D29" s="273"/>
      <c r="E29" s="274">
        <f>(E8+E14+E20+E22+E26)*0.04</f>
        <v>0</v>
      </c>
      <c r="G29" s="272" t="s">
        <v>134</v>
      </c>
      <c r="H29" s="273"/>
      <c r="I29" s="273"/>
      <c r="J29" s="273"/>
      <c r="K29" s="274">
        <f>(K8+K14+K20+K22+K26)*0.04</f>
        <v>0</v>
      </c>
    </row>
    <row r="30" spans="1:249" s="286" customFormat="1" ht="27" customHeight="1" thickBot="1" x14ac:dyDescent="0.2">
      <c r="A30" s="284"/>
      <c r="B30" s="284"/>
      <c r="C30" s="284"/>
      <c r="D30" s="284"/>
      <c r="E30" s="285"/>
      <c r="F30" s="284"/>
      <c r="G30" s="284"/>
      <c r="H30" s="284"/>
      <c r="I30" s="284"/>
      <c r="J30" s="284"/>
      <c r="K30" s="285"/>
      <c r="L30" s="284"/>
      <c r="M30" s="284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  <c r="AA30" s="284"/>
      <c r="AB30" s="284"/>
      <c r="AC30" s="284"/>
      <c r="AD30" s="284"/>
      <c r="AE30" s="284"/>
      <c r="AF30" s="284"/>
      <c r="AG30" s="284"/>
      <c r="AH30" s="284"/>
      <c r="AI30" s="284"/>
      <c r="AJ30" s="284"/>
      <c r="AK30" s="284"/>
      <c r="AL30" s="284"/>
      <c r="AM30" s="284"/>
      <c r="AN30" s="284"/>
      <c r="AO30" s="284"/>
      <c r="AP30" s="284"/>
      <c r="AQ30" s="284"/>
      <c r="AR30" s="284"/>
      <c r="AS30" s="284"/>
      <c r="AT30" s="284"/>
      <c r="AU30" s="284"/>
      <c r="AV30" s="284"/>
      <c r="AW30" s="284"/>
      <c r="AX30" s="284"/>
      <c r="AY30" s="284"/>
      <c r="AZ30" s="284"/>
      <c r="BA30" s="284"/>
      <c r="BB30" s="284"/>
      <c r="BC30" s="284"/>
      <c r="BD30" s="284"/>
      <c r="BE30" s="284"/>
      <c r="BF30" s="284"/>
      <c r="BG30" s="284"/>
      <c r="BH30" s="284"/>
      <c r="BI30" s="284"/>
      <c r="BJ30" s="284"/>
      <c r="BK30" s="284"/>
      <c r="BL30" s="284"/>
      <c r="BM30" s="284"/>
      <c r="BN30" s="284"/>
      <c r="BO30" s="284"/>
      <c r="BP30" s="284"/>
      <c r="BQ30" s="284"/>
      <c r="BR30" s="284"/>
      <c r="BS30" s="284"/>
      <c r="BT30" s="284"/>
      <c r="BU30" s="284"/>
      <c r="BV30" s="284"/>
      <c r="BW30" s="284"/>
      <c r="BX30" s="284"/>
      <c r="BY30" s="284"/>
      <c r="BZ30" s="284"/>
      <c r="CA30" s="284"/>
      <c r="CB30" s="284"/>
      <c r="CC30" s="284"/>
      <c r="CD30" s="284"/>
      <c r="CE30" s="284"/>
      <c r="CF30" s="284"/>
      <c r="CG30" s="284"/>
      <c r="CH30" s="284"/>
      <c r="CI30" s="284"/>
      <c r="CJ30" s="284"/>
      <c r="CK30" s="284"/>
      <c r="CL30" s="284"/>
      <c r="CM30" s="284"/>
      <c r="CN30" s="284"/>
      <c r="CO30" s="284"/>
      <c r="CP30" s="284"/>
      <c r="CQ30" s="284"/>
      <c r="CR30" s="284"/>
      <c r="CS30" s="284"/>
      <c r="CT30" s="284"/>
      <c r="CU30" s="284"/>
      <c r="CV30" s="284"/>
      <c r="CW30" s="284"/>
      <c r="CX30" s="284"/>
      <c r="CY30" s="284"/>
      <c r="CZ30" s="284"/>
      <c r="DA30" s="284"/>
      <c r="DB30" s="284"/>
      <c r="DC30" s="284"/>
      <c r="DD30" s="284"/>
      <c r="DE30" s="284"/>
      <c r="DF30" s="284"/>
      <c r="DG30" s="284"/>
      <c r="DH30" s="284"/>
      <c r="DI30" s="284"/>
      <c r="DJ30" s="284"/>
      <c r="DK30" s="284"/>
      <c r="DL30" s="284"/>
      <c r="DM30" s="284"/>
      <c r="DN30" s="284"/>
      <c r="DO30" s="284"/>
      <c r="DP30" s="284"/>
      <c r="DQ30" s="284"/>
      <c r="DR30" s="284"/>
      <c r="DS30" s="284"/>
      <c r="DT30" s="284"/>
      <c r="DU30" s="284"/>
      <c r="DV30" s="284"/>
      <c r="DW30" s="284"/>
      <c r="DX30" s="284"/>
      <c r="DY30" s="284"/>
      <c r="DZ30" s="284"/>
      <c r="EA30" s="284"/>
      <c r="EB30" s="284"/>
      <c r="EC30" s="284"/>
      <c r="ED30" s="284"/>
      <c r="EE30" s="284"/>
      <c r="EF30" s="284"/>
      <c r="EG30" s="284"/>
      <c r="EH30" s="284"/>
      <c r="EI30" s="284"/>
      <c r="EJ30" s="284"/>
      <c r="EK30" s="284"/>
      <c r="EL30" s="284"/>
      <c r="EM30" s="284"/>
      <c r="EN30" s="284"/>
      <c r="EO30" s="284"/>
      <c r="EP30" s="284"/>
      <c r="EQ30" s="284"/>
      <c r="ER30" s="284"/>
      <c r="ES30" s="284"/>
      <c r="ET30" s="284"/>
      <c r="EU30" s="284"/>
      <c r="EV30" s="284"/>
      <c r="EW30" s="284"/>
      <c r="EX30" s="284"/>
      <c r="EY30" s="284"/>
      <c r="EZ30" s="284"/>
      <c r="FA30" s="284"/>
      <c r="FB30" s="284"/>
      <c r="FC30" s="284"/>
      <c r="FD30" s="284"/>
      <c r="FE30" s="284"/>
      <c r="FF30" s="284"/>
      <c r="FG30" s="284"/>
      <c r="FH30" s="284"/>
      <c r="FI30" s="284"/>
      <c r="FJ30" s="284"/>
      <c r="FK30" s="284"/>
      <c r="FL30" s="284"/>
      <c r="FM30" s="284"/>
      <c r="FN30" s="284"/>
      <c r="FO30" s="284"/>
      <c r="FP30" s="284"/>
      <c r="FQ30" s="284"/>
      <c r="FR30" s="284"/>
      <c r="FS30" s="284"/>
      <c r="FT30" s="284"/>
      <c r="FU30" s="284"/>
      <c r="FV30" s="284"/>
      <c r="FW30" s="284"/>
      <c r="FX30" s="284"/>
      <c r="FY30" s="284"/>
      <c r="FZ30" s="284"/>
      <c r="GA30" s="284"/>
      <c r="GB30" s="284"/>
      <c r="GC30" s="284"/>
      <c r="GD30" s="284"/>
      <c r="GE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</row>
    <row r="31" spans="1:249" ht="17" thickBot="1" x14ac:dyDescent="0.25">
      <c r="A31" s="386" t="s">
        <v>241</v>
      </c>
      <c r="B31" s="387"/>
      <c r="C31" s="387"/>
      <c r="D31" s="387"/>
      <c r="E31" s="388"/>
      <c r="G31" s="386" t="s">
        <v>354</v>
      </c>
      <c r="H31" s="387"/>
      <c r="I31" s="387"/>
      <c r="J31" s="387"/>
      <c r="K31" s="388"/>
    </row>
    <row r="32" spans="1:249" ht="27" customHeight="1" x14ac:dyDescent="0.15">
      <c r="A32" s="276" t="s">
        <v>238</v>
      </c>
      <c r="B32" s="277" t="s">
        <v>237</v>
      </c>
      <c r="C32" s="277" t="s">
        <v>240</v>
      </c>
      <c r="D32" s="277" t="s">
        <v>239</v>
      </c>
      <c r="E32" s="278">
        <f>SUM(E33:E35)</f>
        <v>0</v>
      </c>
      <c r="G32" s="276" t="s">
        <v>199</v>
      </c>
      <c r="H32" s="277" t="s">
        <v>237</v>
      </c>
      <c r="I32" s="277" t="s">
        <v>240</v>
      </c>
      <c r="J32" s="277" t="s">
        <v>239</v>
      </c>
      <c r="K32" s="278">
        <f>SUM(K33:K35)</f>
        <v>0</v>
      </c>
    </row>
    <row r="33" spans="1:249" ht="15" customHeight="1" x14ac:dyDescent="0.15">
      <c r="A33" s="279"/>
      <c r="B33" s="132"/>
      <c r="C33" s="132"/>
      <c r="D33" s="275"/>
      <c r="E33" s="266">
        <f>D33</f>
        <v>0</v>
      </c>
      <c r="G33" s="279" t="s">
        <v>200</v>
      </c>
      <c r="H33" s="132"/>
      <c r="I33" s="132"/>
      <c r="J33" s="275"/>
      <c r="K33" s="266">
        <f>I33</f>
        <v>0</v>
      </c>
    </row>
    <row r="34" spans="1:249" ht="13" customHeight="1" x14ac:dyDescent="0.15">
      <c r="A34" s="279"/>
      <c r="B34" s="132"/>
      <c r="C34" s="132"/>
      <c r="D34" s="275"/>
      <c r="E34" s="266">
        <f>D34</f>
        <v>0</v>
      </c>
      <c r="G34" s="279" t="s">
        <v>201</v>
      </c>
      <c r="H34" s="132"/>
      <c r="I34" s="132"/>
      <c r="J34" s="275"/>
      <c r="K34" s="266">
        <f>I34</f>
        <v>0</v>
      </c>
    </row>
    <row r="35" spans="1:249" ht="13" customHeight="1" thickBot="1" x14ac:dyDescent="0.2">
      <c r="A35" s="280"/>
      <c r="B35" s="281"/>
      <c r="C35" s="281"/>
      <c r="D35" s="282"/>
      <c r="E35" s="283">
        <f>D35</f>
        <v>0</v>
      </c>
      <c r="G35" s="280" t="s">
        <v>202</v>
      </c>
      <c r="H35" s="281"/>
      <c r="I35" s="281"/>
      <c r="J35" s="282"/>
      <c r="K35" s="283">
        <f>I35</f>
        <v>0</v>
      </c>
    </row>
    <row r="36" spans="1:249" s="286" customFormat="1" ht="27" customHeight="1" thickBot="1" x14ac:dyDescent="0.2">
      <c r="A36" s="284"/>
      <c r="B36" s="284"/>
      <c r="C36" s="284"/>
      <c r="D36" s="284"/>
      <c r="E36" s="285"/>
      <c r="F36" s="284"/>
      <c r="G36" s="284"/>
      <c r="H36" s="284"/>
      <c r="I36" s="284"/>
      <c r="J36" s="284"/>
      <c r="K36" s="285"/>
      <c r="L36" s="284"/>
      <c r="M36" s="284"/>
      <c r="N36" s="284"/>
      <c r="O36" s="284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4"/>
      <c r="AH36" s="284"/>
      <c r="AI36" s="284"/>
      <c r="AJ36" s="284"/>
      <c r="AK36" s="284"/>
      <c r="AL36" s="284"/>
      <c r="AM36" s="284"/>
      <c r="AN36" s="284"/>
      <c r="AO36" s="284"/>
      <c r="AP36" s="284"/>
      <c r="AQ36" s="284"/>
      <c r="AR36" s="284"/>
      <c r="AS36" s="284"/>
      <c r="AT36" s="284"/>
      <c r="AU36" s="284"/>
      <c r="AV36" s="284"/>
      <c r="AW36" s="284"/>
      <c r="AX36" s="284"/>
      <c r="AY36" s="284"/>
      <c r="AZ36" s="284"/>
      <c r="BA36" s="284"/>
      <c r="BB36" s="284"/>
      <c r="BC36" s="284"/>
      <c r="BD36" s="284"/>
      <c r="BE36" s="284"/>
      <c r="BF36" s="284"/>
      <c r="BG36" s="284"/>
      <c r="BH36" s="284"/>
      <c r="BI36" s="284"/>
      <c r="BJ36" s="284"/>
      <c r="BK36" s="284"/>
      <c r="BL36" s="284"/>
      <c r="BM36" s="284"/>
      <c r="BN36" s="284"/>
      <c r="BO36" s="284"/>
      <c r="BP36" s="284"/>
      <c r="BQ36" s="284"/>
      <c r="BR36" s="284"/>
      <c r="BS36" s="284"/>
      <c r="BT36" s="284"/>
      <c r="BU36" s="284"/>
      <c r="BV36" s="284"/>
      <c r="BW36" s="284"/>
      <c r="BX36" s="284"/>
      <c r="BY36" s="284"/>
      <c r="BZ36" s="284"/>
      <c r="CA36" s="284"/>
      <c r="CB36" s="284"/>
      <c r="CC36" s="284"/>
      <c r="CD36" s="284"/>
      <c r="CE36" s="284"/>
      <c r="CF36" s="284"/>
      <c r="CG36" s="284"/>
      <c r="CH36" s="284"/>
      <c r="CI36" s="284"/>
      <c r="CJ36" s="284"/>
      <c r="CK36" s="284"/>
      <c r="CL36" s="284"/>
      <c r="CM36" s="284"/>
      <c r="CN36" s="284"/>
      <c r="CO36" s="284"/>
      <c r="CP36" s="284"/>
      <c r="CQ36" s="284"/>
      <c r="CR36" s="284"/>
      <c r="CS36" s="284"/>
      <c r="CT36" s="284"/>
      <c r="CU36" s="284"/>
      <c r="CV36" s="284"/>
      <c r="CW36" s="284"/>
      <c r="CX36" s="284"/>
      <c r="CY36" s="284"/>
      <c r="CZ36" s="284"/>
      <c r="DA36" s="284"/>
      <c r="DB36" s="284"/>
      <c r="DC36" s="284"/>
      <c r="DD36" s="284"/>
      <c r="DE36" s="284"/>
      <c r="DF36" s="284"/>
      <c r="DG36" s="284"/>
      <c r="DH36" s="284"/>
      <c r="DI36" s="284"/>
      <c r="DJ36" s="284"/>
      <c r="DK36" s="284"/>
      <c r="DL36" s="284"/>
      <c r="DM36" s="284"/>
      <c r="DN36" s="284"/>
      <c r="DO36" s="284"/>
      <c r="DP36" s="284"/>
      <c r="DQ36" s="284"/>
      <c r="DR36" s="284"/>
      <c r="DS36" s="284"/>
      <c r="DT36" s="284"/>
      <c r="DU36" s="284"/>
      <c r="DV36" s="284"/>
      <c r="DW36" s="284"/>
      <c r="DX36" s="284"/>
      <c r="DY36" s="284"/>
      <c r="DZ36" s="284"/>
      <c r="EA36" s="284"/>
      <c r="EB36" s="284"/>
      <c r="EC36" s="284"/>
      <c r="ED36" s="284"/>
      <c r="EE36" s="284"/>
      <c r="EF36" s="284"/>
      <c r="EG36" s="284"/>
      <c r="EH36" s="284"/>
      <c r="EI36" s="284"/>
      <c r="EJ36" s="284"/>
      <c r="EK36" s="284"/>
      <c r="EL36" s="284"/>
      <c r="EM36" s="284"/>
      <c r="EN36" s="284"/>
      <c r="EO36" s="284"/>
      <c r="EP36" s="284"/>
      <c r="EQ36" s="284"/>
      <c r="ER36" s="284"/>
      <c r="ES36" s="284"/>
      <c r="ET36" s="284"/>
      <c r="EU36" s="284"/>
      <c r="EV36" s="284"/>
      <c r="EW36" s="284"/>
      <c r="EX36" s="284"/>
      <c r="EY36" s="284"/>
      <c r="EZ36" s="284"/>
      <c r="FA36" s="284"/>
      <c r="FB36" s="284"/>
      <c r="FC36" s="284"/>
      <c r="FD36" s="284"/>
      <c r="FE36" s="284"/>
      <c r="FF36" s="284"/>
      <c r="FG36" s="284"/>
      <c r="FH36" s="284"/>
      <c r="FI36" s="284"/>
      <c r="FJ36" s="284"/>
      <c r="FK36" s="284"/>
      <c r="FL36" s="284"/>
      <c r="FM36" s="284"/>
      <c r="FN36" s="284"/>
      <c r="FO36" s="284"/>
      <c r="FP36" s="284"/>
      <c r="FQ36" s="284"/>
      <c r="FR36" s="284"/>
      <c r="FS36" s="284"/>
      <c r="FT36" s="284"/>
      <c r="FU36" s="284"/>
      <c r="FV36" s="284"/>
      <c r="FW36" s="284"/>
      <c r="FX36" s="284"/>
      <c r="FY36" s="284"/>
      <c r="FZ36" s="284"/>
      <c r="GA36" s="284"/>
      <c r="GB36" s="284"/>
      <c r="GC36" s="284"/>
      <c r="GD36" s="284"/>
      <c r="GE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</row>
    <row r="37" spans="1:249" ht="16" customHeight="1" thickBot="1" x14ac:dyDescent="0.25">
      <c r="A37" s="386" t="s">
        <v>242</v>
      </c>
      <c r="B37" s="387"/>
      <c r="C37" s="387"/>
      <c r="D37" s="387"/>
      <c r="E37" s="388"/>
      <c r="G37" s="386" t="s">
        <v>355</v>
      </c>
      <c r="H37" s="387"/>
      <c r="I37" s="387"/>
      <c r="J37" s="387"/>
      <c r="K37" s="388"/>
    </row>
    <row r="38" spans="1:249" ht="25" customHeight="1" x14ac:dyDescent="0.15">
      <c r="A38" s="288" t="s">
        <v>45</v>
      </c>
      <c r="B38" s="399" t="s">
        <v>46</v>
      </c>
      <c r="C38" s="397"/>
      <c r="D38" s="397" t="s">
        <v>47</v>
      </c>
      <c r="E38" s="398"/>
      <c r="G38" s="288" t="s">
        <v>45</v>
      </c>
      <c r="H38" s="399" t="s">
        <v>46</v>
      </c>
      <c r="I38" s="397"/>
      <c r="J38" s="397" t="s">
        <v>47</v>
      </c>
      <c r="K38" s="398"/>
    </row>
    <row r="39" spans="1:249" s="23" customFormat="1" ht="14" x14ac:dyDescent="0.15">
      <c r="A39" s="268" t="s">
        <v>106</v>
      </c>
      <c r="B39" s="389">
        <f>C15</f>
        <v>0</v>
      </c>
      <c r="C39" s="389"/>
      <c r="D39" s="393"/>
      <c r="E39" s="394"/>
      <c r="F39" s="284"/>
      <c r="G39" s="268" t="s">
        <v>106</v>
      </c>
      <c r="H39" s="389">
        <f>I15</f>
        <v>0</v>
      </c>
      <c r="I39" s="389"/>
      <c r="J39" s="393"/>
      <c r="K39" s="394"/>
      <c r="L39" s="284"/>
    </row>
    <row r="40" spans="1:249" ht="14" x14ac:dyDescent="0.15">
      <c r="A40" s="268" t="s">
        <v>107</v>
      </c>
      <c r="B40" s="389">
        <f>C16</f>
        <v>0</v>
      </c>
      <c r="C40" s="389"/>
      <c r="D40" s="393"/>
      <c r="E40" s="394"/>
      <c r="G40" s="268" t="s">
        <v>107</v>
      </c>
      <c r="H40" s="389">
        <f>I16</f>
        <v>0</v>
      </c>
      <c r="I40" s="389"/>
      <c r="J40" s="393"/>
      <c r="K40" s="394"/>
    </row>
    <row r="41" spans="1:249" ht="14" x14ac:dyDescent="0.15">
      <c r="A41" s="269" t="s">
        <v>48</v>
      </c>
      <c r="B41" s="389">
        <f>C17</f>
        <v>0</v>
      </c>
      <c r="C41" s="389"/>
      <c r="D41" s="393"/>
      <c r="E41" s="394"/>
      <c r="G41" s="269" t="s">
        <v>48</v>
      </c>
      <c r="H41" s="389">
        <f>I17</f>
        <v>0</v>
      </c>
      <c r="I41" s="389"/>
      <c r="J41" s="393"/>
      <c r="K41" s="394"/>
    </row>
    <row r="42" spans="1:249" ht="14" x14ac:dyDescent="0.15">
      <c r="A42" s="269" t="s">
        <v>49</v>
      </c>
      <c r="B42" s="389">
        <f>C18</f>
        <v>0</v>
      </c>
      <c r="C42" s="389"/>
      <c r="D42" s="393"/>
      <c r="E42" s="394"/>
      <c r="G42" s="269" t="s">
        <v>49</v>
      </c>
      <c r="H42" s="389">
        <f>I18</f>
        <v>0</v>
      </c>
      <c r="I42" s="389"/>
      <c r="J42" s="393"/>
      <c r="K42" s="394"/>
    </row>
    <row r="43" spans="1:249" s="27" customFormat="1" ht="15" customHeight="1" x14ac:dyDescent="0.15">
      <c r="A43" s="269" t="s">
        <v>50</v>
      </c>
      <c r="B43" s="389">
        <f>C19</f>
        <v>0</v>
      </c>
      <c r="C43" s="389"/>
      <c r="D43" s="393"/>
      <c r="E43" s="394"/>
      <c r="F43" s="287"/>
      <c r="G43" s="269" t="s">
        <v>50</v>
      </c>
      <c r="H43" s="389">
        <f>I19</f>
        <v>0</v>
      </c>
      <c r="I43" s="389"/>
      <c r="J43" s="393"/>
      <c r="K43" s="394"/>
      <c r="L43" s="287"/>
    </row>
    <row r="44" spans="1:249" ht="13" customHeight="1" thickBot="1" x14ac:dyDescent="0.2">
      <c r="A44" s="289" t="s">
        <v>51</v>
      </c>
      <c r="B44" s="391">
        <f>SUM(B39:C43)</f>
        <v>0</v>
      </c>
      <c r="C44" s="391"/>
      <c r="D44" s="380"/>
      <c r="E44" s="381"/>
      <c r="G44" s="289" t="s">
        <v>51</v>
      </c>
      <c r="H44" s="391">
        <f>SUM(H39:I43)</f>
        <v>0</v>
      </c>
      <c r="I44" s="391"/>
      <c r="J44" s="380"/>
      <c r="K44" s="381"/>
    </row>
    <row r="45" spans="1:249" s="286" customFormat="1" ht="31" customHeight="1" thickBot="1" x14ac:dyDescent="0.2">
      <c r="A45" s="284"/>
      <c r="B45" s="284"/>
      <c r="C45" s="284"/>
      <c r="D45" s="284"/>
      <c r="E45" s="307"/>
      <c r="F45" s="284"/>
      <c r="G45" s="284"/>
      <c r="H45" s="284"/>
      <c r="I45" s="284"/>
      <c r="J45" s="284"/>
      <c r="K45" s="307"/>
      <c r="L45" s="284"/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84"/>
      <c r="AH45" s="284"/>
      <c r="AI45" s="284"/>
      <c r="AJ45" s="284"/>
      <c r="AK45" s="284"/>
      <c r="AL45" s="284"/>
      <c r="AM45" s="284"/>
      <c r="AN45" s="284"/>
      <c r="AO45" s="284"/>
      <c r="AP45" s="284"/>
      <c r="AQ45" s="284"/>
      <c r="AR45" s="284"/>
      <c r="AS45" s="284"/>
      <c r="AT45" s="284"/>
      <c r="AU45" s="284"/>
      <c r="AV45" s="284"/>
      <c r="AW45" s="284"/>
      <c r="AX45" s="284"/>
      <c r="AY45" s="284"/>
      <c r="AZ45" s="284"/>
      <c r="BA45" s="284"/>
      <c r="BB45" s="284"/>
      <c r="BC45" s="284"/>
      <c r="BD45" s="284"/>
      <c r="BE45" s="284"/>
      <c r="BF45" s="284"/>
      <c r="BG45" s="284"/>
      <c r="BH45" s="284"/>
      <c r="BI45" s="284"/>
      <c r="BJ45" s="284"/>
      <c r="BK45" s="284"/>
      <c r="BL45" s="284"/>
      <c r="BM45" s="284"/>
      <c r="BN45" s="284"/>
      <c r="BO45" s="284"/>
      <c r="BP45" s="284"/>
      <c r="BQ45" s="284"/>
      <c r="BR45" s="284"/>
      <c r="BS45" s="284"/>
      <c r="BT45" s="284"/>
      <c r="BU45" s="284"/>
      <c r="BV45" s="284"/>
      <c r="BW45" s="284"/>
      <c r="BX45" s="284"/>
      <c r="BY45" s="284"/>
      <c r="BZ45" s="284"/>
      <c r="CA45" s="284"/>
      <c r="CB45" s="284"/>
      <c r="CC45" s="284"/>
      <c r="CD45" s="284"/>
      <c r="CE45" s="284"/>
      <c r="CF45" s="284"/>
      <c r="CG45" s="284"/>
      <c r="CH45" s="284"/>
      <c r="CI45" s="284"/>
      <c r="CJ45" s="284"/>
      <c r="CK45" s="284"/>
      <c r="CL45" s="284"/>
      <c r="CM45" s="284"/>
      <c r="CN45" s="284"/>
      <c r="CO45" s="284"/>
      <c r="CP45" s="284"/>
      <c r="CQ45" s="284"/>
      <c r="CR45" s="284"/>
      <c r="CS45" s="284"/>
      <c r="CT45" s="284"/>
      <c r="CU45" s="284"/>
      <c r="CV45" s="284"/>
      <c r="CW45" s="284"/>
      <c r="CX45" s="284"/>
      <c r="CY45" s="284"/>
      <c r="CZ45" s="284"/>
      <c r="DA45" s="284"/>
      <c r="DB45" s="284"/>
      <c r="DC45" s="284"/>
      <c r="DD45" s="284"/>
      <c r="DE45" s="284"/>
      <c r="DF45" s="284"/>
      <c r="DG45" s="284"/>
      <c r="DH45" s="284"/>
      <c r="DI45" s="284"/>
      <c r="DJ45" s="284"/>
      <c r="DK45" s="284"/>
      <c r="DL45" s="284"/>
      <c r="DM45" s="284"/>
      <c r="DN45" s="284"/>
      <c r="DO45" s="284"/>
      <c r="DP45" s="284"/>
      <c r="DQ45" s="284"/>
      <c r="DR45" s="284"/>
      <c r="DS45" s="284"/>
      <c r="DT45" s="284"/>
      <c r="DU45" s="284"/>
      <c r="DV45" s="284"/>
      <c r="DW45" s="284"/>
      <c r="DX45" s="284"/>
      <c r="DY45" s="284"/>
      <c r="DZ45" s="284"/>
      <c r="EA45" s="284"/>
      <c r="EB45" s="284"/>
      <c r="EC45" s="284"/>
      <c r="ED45" s="284"/>
      <c r="EE45" s="284"/>
      <c r="EF45" s="284"/>
      <c r="EG45" s="284"/>
      <c r="EH45" s="284"/>
      <c r="EI45" s="284"/>
      <c r="EJ45" s="284"/>
      <c r="EK45" s="284"/>
      <c r="EL45" s="284"/>
      <c r="EM45" s="284"/>
      <c r="EN45" s="284"/>
      <c r="EO45" s="284"/>
      <c r="EP45" s="284"/>
      <c r="EQ45" s="284"/>
      <c r="ER45" s="284"/>
      <c r="ES45" s="284"/>
      <c r="ET45" s="284"/>
      <c r="EU45" s="284"/>
      <c r="EV45" s="284"/>
      <c r="EW45" s="284"/>
      <c r="EX45" s="284"/>
      <c r="EY45" s="284"/>
      <c r="EZ45" s="284"/>
      <c r="FA45" s="284"/>
      <c r="FB45" s="284"/>
      <c r="FC45" s="284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E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</row>
    <row r="46" spans="1:249" ht="16" customHeight="1" thickBot="1" x14ac:dyDescent="0.25">
      <c r="A46" s="386" t="s">
        <v>351</v>
      </c>
      <c r="B46" s="387"/>
      <c r="C46" s="387"/>
      <c r="D46" s="387"/>
      <c r="E46" s="388"/>
      <c r="G46" s="386" t="s">
        <v>356</v>
      </c>
      <c r="H46" s="387"/>
      <c r="I46" s="387"/>
      <c r="J46" s="387"/>
      <c r="K46" s="388"/>
    </row>
    <row r="47" spans="1:249" ht="12.75" customHeight="1" x14ac:dyDescent="0.15">
      <c r="A47" s="290" t="s">
        <v>298</v>
      </c>
      <c r="B47" s="250"/>
      <c r="C47" s="250"/>
      <c r="D47" s="250"/>
      <c r="E47" s="291">
        <f>E48+E32</f>
        <v>0</v>
      </c>
      <c r="G47" s="290" t="s">
        <v>41</v>
      </c>
      <c r="H47" s="250"/>
      <c r="I47" s="250"/>
      <c r="J47" s="250"/>
      <c r="K47" s="291">
        <f>K48+K32</f>
        <v>0</v>
      </c>
    </row>
    <row r="48" spans="1:249" ht="12.75" customHeight="1" x14ac:dyDescent="0.15">
      <c r="A48" s="290" t="s">
        <v>243</v>
      </c>
      <c r="B48" s="250"/>
      <c r="C48" s="250"/>
      <c r="D48" s="250"/>
      <c r="E48" s="291">
        <f>E8+E14+E20+E22+E26+E29</f>
        <v>0</v>
      </c>
      <c r="G48" s="290" t="s">
        <v>122</v>
      </c>
      <c r="H48" s="250"/>
      <c r="I48" s="250"/>
      <c r="J48" s="250"/>
      <c r="K48" s="291">
        <f>K8+K14+K20+K22+K26+K29</f>
        <v>0</v>
      </c>
    </row>
    <row r="49" spans="1:249" ht="12.75" customHeight="1" x14ac:dyDescent="0.15">
      <c r="A49" s="292"/>
      <c r="B49" s="24"/>
      <c r="C49" s="297"/>
      <c r="D49" s="297"/>
      <c r="E49" s="298"/>
      <c r="G49" s="292"/>
      <c r="H49" s="24"/>
      <c r="I49" s="297"/>
      <c r="J49" s="297"/>
      <c r="K49" s="298"/>
    </row>
    <row r="50" spans="1:249" ht="12.75" customHeight="1" x14ac:dyDescent="0.15">
      <c r="A50" s="293" t="s">
        <v>42</v>
      </c>
      <c r="B50" s="251">
        <f>E48</f>
        <v>0</v>
      </c>
      <c r="C50" s="97"/>
      <c r="D50" s="97"/>
      <c r="E50" s="299"/>
      <c r="G50" s="293" t="s">
        <v>42</v>
      </c>
      <c r="H50" s="251">
        <f>K48</f>
        <v>0</v>
      </c>
      <c r="I50" s="97"/>
      <c r="J50" s="97"/>
      <c r="K50" s="299"/>
    </row>
    <row r="51" spans="1:249" ht="14" customHeight="1" thickBot="1" x14ac:dyDescent="0.2">
      <c r="A51" s="294" t="s">
        <v>43</v>
      </c>
      <c r="B51" s="295">
        <f>B50/8</f>
        <v>0</v>
      </c>
      <c r="C51" s="296" t="s">
        <v>44</v>
      </c>
      <c r="D51" s="300"/>
      <c r="E51" s="301"/>
      <c r="G51" s="294" t="s">
        <v>43</v>
      </c>
      <c r="H51" s="295">
        <f>H50/8</f>
        <v>0</v>
      </c>
      <c r="I51" s="296" t="s">
        <v>44</v>
      </c>
      <c r="J51" s="300"/>
      <c r="K51" s="301"/>
    </row>
    <row r="52" spans="1:249" s="286" customFormat="1" ht="29" customHeight="1" thickBot="1" x14ac:dyDescent="0.2">
      <c r="A52" s="284"/>
      <c r="B52" s="284"/>
      <c r="C52" s="284"/>
      <c r="D52" s="284"/>
      <c r="E52" s="307"/>
      <c r="F52" s="284"/>
      <c r="G52" s="284"/>
      <c r="H52" s="284"/>
      <c r="I52" s="284"/>
      <c r="J52" s="284"/>
      <c r="K52" s="307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  <c r="AH52" s="284"/>
      <c r="AI52" s="284"/>
      <c r="AJ52" s="284"/>
      <c r="AK52" s="284"/>
      <c r="AL52" s="284"/>
      <c r="AM52" s="284"/>
      <c r="AN52" s="284"/>
      <c r="AO52" s="284"/>
      <c r="AP52" s="284"/>
      <c r="AQ52" s="284"/>
      <c r="AR52" s="284"/>
      <c r="AS52" s="284"/>
      <c r="AT52" s="284"/>
      <c r="AU52" s="284"/>
      <c r="AV52" s="284"/>
      <c r="AW52" s="284"/>
      <c r="AX52" s="284"/>
      <c r="AY52" s="284"/>
      <c r="AZ52" s="284"/>
      <c r="BA52" s="284"/>
      <c r="BB52" s="284"/>
      <c r="BC52" s="284"/>
      <c r="BD52" s="284"/>
      <c r="BE52" s="284"/>
      <c r="BF52" s="284"/>
      <c r="BG52" s="284"/>
      <c r="BH52" s="284"/>
      <c r="BI52" s="284"/>
      <c r="BJ52" s="284"/>
      <c r="BK52" s="284"/>
      <c r="BL52" s="284"/>
      <c r="BM52" s="284"/>
      <c r="BN52" s="284"/>
      <c r="BO52" s="284"/>
      <c r="BP52" s="284"/>
      <c r="BQ52" s="284"/>
      <c r="BR52" s="284"/>
      <c r="BS52" s="284"/>
      <c r="BT52" s="284"/>
      <c r="BU52" s="284"/>
      <c r="BV52" s="284"/>
      <c r="BW52" s="284"/>
      <c r="BX52" s="284"/>
      <c r="BY52" s="284"/>
      <c r="BZ52" s="284"/>
      <c r="CA52" s="284"/>
      <c r="CB52" s="284"/>
      <c r="CC52" s="284"/>
      <c r="CD52" s="284"/>
      <c r="CE52" s="284"/>
      <c r="CF52" s="284"/>
      <c r="CG52" s="284"/>
      <c r="CH52" s="284"/>
      <c r="CI52" s="284"/>
      <c r="CJ52" s="284"/>
      <c r="CK52" s="284"/>
      <c r="CL52" s="284"/>
      <c r="CM52" s="284"/>
      <c r="CN52" s="284"/>
      <c r="CO52" s="284"/>
      <c r="CP52" s="284"/>
      <c r="CQ52" s="284"/>
      <c r="CR52" s="284"/>
      <c r="CS52" s="284"/>
      <c r="CT52" s="284"/>
      <c r="CU52" s="284"/>
      <c r="CV52" s="284"/>
      <c r="CW52" s="284"/>
      <c r="CX52" s="284"/>
      <c r="CY52" s="284"/>
      <c r="CZ52" s="284"/>
      <c r="DA52" s="284"/>
      <c r="DB52" s="284"/>
      <c r="DC52" s="284"/>
      <c r="DD52" s="284"/>
      <c r="DE52" s="284"/>
      <c r="DF52" s="284"/>
      <c r="DG52" s="284"/>
      <c r="DH52" s="284"/>
      <c r="DI52" s="284"/>
      <c r="DJ52" s="284"/>
      <c r="DK52" s="284"/>
      <c r="DL52" s="284"/>
      <c r="DM52" s="284"/>
      <c r="DN52" s="284"/>
      <c r="DO52" s="284"/>
      <c r="DP52" s="284"/>
      <c r="DQ52" s="284"/>
      <c r="DR52" s="284"/>
      <c r="DS52" s="284"/>
      <c r="DT52" s="284"/>
      <c r="DU52" s="284"/>
      <c r="DV52" s="284"/>
      <c r="DW52" s="284"/>
      <c r="DX52" s="284"/>
      <c r="DY52" s="284"/>
      <c r="DZ52" s="284"/>
      <c r="EA52" s="284"/>
      <c r="EB52" s="284"/>
      <c r="EC52" s="284"/>
      <c r="ED52" s="284"/>
      <c r="EE52" s="284"/>
      <c r="EF52" s="284"/>
      <c r="EG52" s="284"/>
      <c r="EH52" s="284"/>
      <c r="EI52" s="284"/>
      <c r="EJ52" s="284"/>
      <c r="EK52" s="284"/>
      <c r="EL52" s="284"/>
      <c r="EM52" s="284"/>
      <c r="EN52" s="284"/>
      <c r="EO52" s="284"/>
      <c r="EP52" s="284"/>
      <c r="EQ52" s="284"/>
      <c r="ER52" s="284"/>
      <c r="ES52" s="284"/>
      <c r="ET52" s="284"/>
      <c r="EU52" s="284"/>
      <c r="EV52" s="284"/>
      <c r="EW52" s="284"/>
      <c r="EX52" s="284"/>
      <c r="EY52" s="284"/>
      <c r="EZ52" s="284"/>
      <c r="FA52" s="284"/>
      <c r="FB52" s="284"/>
      <c r="FC52" s="284"/>
      <c r="FD52" s="284"/>
      <c r="FE52" s="284"/>
      <c r="FF52" s="284"/>
      <c r="FG52" s="284"/>
      <c r="FH52" s="284"/>
      <c r="FI52" s="284"/>
      <c r="FJ52" s="284"/>
      <c r="FK52" s="284"/>
      <c r="FL52" s="284"/>
      <c r="FM52" s="284"/>
      <c r="FN52" s="284"/>
      <c r="FO52" s="284"/>
      <c r="FP52" s="284"/>
      <c r="FQ52" s="284"/>
      <c r="FR52" s="284"/>
      <c r="FS52" s="284"/>
      <c r="FT52" s="284"/>
      <c r="FU52" s="284"/>
      <c r="FV52" s="284"/>
      <c r="FW52" s="284"/>
      <c r="FX52" s="284"/>
      <c r="FY52" s="284"/>
      <c r="FZ52" s="284"/>
      <c r="GA52" s="284"/>
      <c r="GB52" s="284"/>
      <c r="GC52" s="284"/>
      <c r="GD52" s="284"/>
      <c r="GE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</row>
    <row r="53" spans="1:249" ht="16" customHeight="1" thickBot="1" x14ac:dyDescent="0.25">
      <c r="A53" s="386" t="s">
        <v>139</v>
      </c>
      <c r="B53" s="387"/>
      <c r="C53" s="387"/>
      <c r="D53" s="387"/>
      <c r="E53" s="388"/>
    </row>
    <row r="54" spans="1:249" ht="14" x14ac:dyDescent="0.15">
      <c r="A54" s="308" t="s">
        <v>352</v>
      </c>
      <c r="B54" s="390" t="s">
        <v>52</v>
      </c>
      <c r="C54" s="390"/>
      <c r="D54" s="382" t="s">
        <v>240</v>
      </c>
      <c r="E54" s="383"/>
    </row>
    <row r="55" spans="1:249" ht="14" x14ac:dyDescent="0.15">
      <c r="A55" s="303" t="s">
        <v>94</v>
      </c>
      <c r="B55" s="389"/>
      <c r="C55" s="389"/>
      <c r="D55" s="384"/>
      <c r="E55" s="385"/>
    </row>
    <row r="56" spans="1:249" ht="13" customHeight="1" x14ac:dyDescent="0.15">
      <c r="A56" s="304" t="s">
        <v>53</v>
      </c>
      <c r="B56" s="389"/>
      <c r="C56" s="389"/>
      <c r="D56" s="378"/>
      <c r="E56" s="379"/>
    </row>
    <row r="57" spans="1:249" ht="13" customHeight="1" x14ac:dyDescent="0.15">
      <c r="A57" s="304" t="s">
        <v>54</v>
      </c>
      <c r="B57" s="389"/>
      <c r="C57" s="389"/>
      <c r="D57" s="378"/>
      <c r="E57" s="379"/>
    </row>
    <row r="58" spans="1:249" ht="13" customHeight="1" x14ac:dyDescent="0.15">
      <c r="A58" s="304" t="s">
        <v>55</v>
      </c>
      <c r="B58" s="389"/>
      <c r="C58" s="389"/>
      <c r="D58" s="378"/>
      <c r="E58" s="379"/>
    </row>
    <row r="59" spans="1:249" ht="14" x14ac:dyDescent="0.15">
      <c r="A59" s="304" t="s">
        <v>56</v>
      </c>
      <c r="B59" s="389"/>
      <c r="C59" s="389"/>
      <c r="D59" s="378"/>
      <c r="E59" s="379"/>
    </row>
    <row r="60" spans="1:249" ht="14" x14ac:dyDescent="0.15">
      <c r="A60" s="304" t="s">
        <v>57</v>
      </c>
      <c r="B60" s="389"/>
      <c r="C60" s="389"/>
      <c r="D60" s="378"/>
      <c r="E60" s="379"/>
    </row>
    <row r="61" spans="1:249" ht="14" x14ac:dyDescent="0.15">
      <c r="A61" s="302" t="s">
        <v>51</v>
      </c>
      <c r="B61" s="401">
        <f>SUM(B55:C60)</f>
        <v>0</v>
      </c>
      <c r="C61" s="401"/>
      <c r="D61" s="384"/>
      <c r="E61" s="385"/>
    </row>
    <row r="62" spans="1:249" ht="14" x14ac:dyDescent="0.15">
      <c r="A62" s="305" t="s">
        <v>302</v>
      </c>
      <c r="B62" s="400">
        <f>B55+(IF(D56="Finance la collectivité",B56,0))+(IF(D57="Finance la collectivité",B57,0))+(IF(D58="Finance la collectivité",B58,0))+(IF(D59="Finance la collectivité",B59,0))+(IF(D60="Finance la collectivité",B60,0))</f>
        <v>0</v>
      </c>
      <c r="C62" s="400"/>
      <c r="D62" s="402"/>
      <c r="E62" s="403"/>
    </row>
    <row r="63" spans="1:249" ht="29" thickBot="1" x14ac:dyDescent="0.2">
      <c r="A63" s="306" t="s">
        <v>303</v>
      </c>
      <c r="B63" s="392">
        <f>(IF(D57="Finance la collectivité",0,B57))+(IF(D58="Finance la collectivité",0,B58))+(IF(D59="Finance la collectivité",0,B59))+(IF(D60="Finance la collectivité",0,B60))+(IF(D56="Finance la collectivité",0,B56))</f>
        <v>0</v>
      </c>
      <c r="C63" s="392"/>
      <c r="D63" s="404"/>
      <c r="E63" s="405"/>
    </row>
    <row r="71" spans="1:5" x14ac:dyDescent="0.15">
      <c r="A71" s="246"/>
      <c r="B71" s="246"/>
      <c r="C71" s="246"/>
      <c r="D71" s="246"/>
      <c r="E71" s="246"/>
    </row>
    <row r="72" spans="1:5" x14ac:dyDescent="0.15">
      <c r="A72" s="246"/>
      <c r="B72" s="246"/>
      <c r="C72" s="246"/>
      <c r="D72" s="246"/>
      <c r="E72" s="246"/>
    </row>
    <row r="73" spans="1:5" x14ac:dyDescent="0.15">
      <c r="A73" s="246"/>
      <c r="B73" s="246"/>
      <c r="C73" s="246"/>
      <c r="D73" s="246"/>
      <c r="E73" s="246"/>
    </row>
    <row r="74" spans="1:5" x14ac:dyDescent="0.15">
      <c r="A74" s="246"/>
      <c r="B74" s="246"/>
      <c r="C74" s="246"/>
      <c r="D74" s="246"/>
      <c r="E74" s="246"/>
    </row>
    <row r="75" spans="1:5" x14ac:dyDescent="0.15">
      <c r="A75" s="246"/>
      <c r="B75" s="246"/>
      <c r="C75" s="246"/>
      <c r="D75" s="246"/>
      <c r="E75" s="246"/>
    </row>
    <row r="76" spans="1:5" x14ac:dyDescent="0.15">
      <c r="A76" s="246"/>
      <c r="B76" s="246"/>
      <c r="C76" s="246"/>
      <c r="D76" s="246"/>
      <c r="E76" s="246"/>
    </row>
    <row r="77" spans="1:5" x14ac:dyDescent="0.15">
      <c r="A77" s="246"/>
      <c r="B77" s="246"/>
      <c r="C77" s="246"/>
      <c r="D77" s="246"/>
      <c r="E77" s="246"/>
    </row>
    <row r="78" spans="1:5" x14ac:dyDescent="0.15">
      <c r="A78" s="246"/>
      <c r="B78" s="246"/>
      <c r="C78" s="246"/>
      <c r="D78" s="246"/>
      <c r="E78" s="246"/>
    </row>
    <row r="79" spans="1:5" x14ac:dyDescent="0.15">
      <c r="A79" s="246"/>
      <c r="B79" s="246"/>
      <c r="C79" s="246"/>
      <c r="D79" s="246"/>
      <c r="E79" s="246"/>
    </row>
    <row r="80" spans="1:5" x14ac:dyDescent="0.15">
      <c r="A80" s="246"/>
      <c r="B80" s="246"/>
      <c r="C80" s="246"/>
      <c r="D80" s="246"/>
      <c r="E80" s="246"/>
    </row>
    <row r="81" spans="1:5" x14ac:dyDescent="0.15">
      <c r="A81" s="246"/>
      <c r="B81" s="246"/>
      <c r="C81" s="246"/>
      <c r="D81" s="246"/>
      <c r="E81" s="246"/>
    </row>
  </sheetData>
  <sheetProtection selectLockedCells="1" selectUnlockedCells="1"/>
  <mergeCells count="60">
    <mergeCell ref="H42:I42"/>
    <mergeCell ref="H43:I43"/>
    <mergeCell ref="H44:I44"/>
    <mergeCell ref="J43:K43"/>
    <mergeCell ref="B42:C42"/>
    <mergeCell ref="D42:E42"/>
    <mergeCell ref="G37:K37"/>
    <mergeCell ref="J39:K39"/>
    <mergeCell ref="J40:K40"/>
    <mergeCell ref="J41:K41"/>
    <mergeCell ref="B39:C39"/>
    <mergeCell ref="D39:E39"/>
    <mergeCell ref="B40:C40"/>
    <mergeCell ref="D38:E38"/>
    <mergeCell ref="B38:C38"/>
    <mergeCell ref="A37:E37"/>
    <mergeCell ref="J42:K42"/>
    <mergeCell ref="D40:E40"/>
    <mergeCell ref="H38:I38"/>
    <mergeCell ref="J38:K38"/>
    <mergeCell ref="G1:K1"/>
    <mergeCell ref="G2:K2"/>
    <mergeCell ref="G6:K6"/>
    <mergeCell ref="B41:C41"/>
    <mergeCell ref="D41:E41"/>
    <mergeCell ref="A1:E1"/>
    <mergeCell ref="A2:E2"/>
    <mergeCell ref="A6:E6"/>
    <mergeCell ref="A31:E31"/>
    <mergeCell ref="G31:K31"/>
    <mergeCell ref="H39:I39"/>
    <mergeCell ref="H40:I40"/>
    <mergeCell ref="H41:I41"/>
    <mergeCell ref="B63:C63"/>
    <mergeCell ref="D43:E43"/>
    <mergeCell ref="D61:E61"/>
    <mergeCell ref="D56:E56"/>
    <mergeCell ref="D57:E57"/>
    <mergeCell ref="B60:C60"/>
    <mergeCell ref="B62:C62"/>
    <mergeCell ref="B59:C59"/>
    <mergeCell ref="B58:C58"/>
    <mergeCell ref="B57:C57"/>
    <mergeCell ref="B56:C56"/>
    <mergeCell ref="B61:C61"/>
    <mergeCell ref="A46:E46"/>
    <mergeCell ref="D62:E63"/>
    <mergeCell ref="B55:C55"/>
    <mergeCell ref="B54:C54"/>
    <mergeCell ref="B44:C44"/>
    <mergeCell ref="A53:E53"/>
    <mergeCell ref="B43:C43"/>
    <mergeCell ref="D58:E58"/>
    <mergeCell ref="D59:E59"/>
    <mergeCell ref="D60:E60"/>
    <mergeCell ref="D44:E44"/>
    <mergeCell ref="J44:K44"/>
    <mergeCell ref="D54:E54"/>
    <mergeCell ref="D55:E55"/>
    <mergeCell ref="G46:K46"/>
  </mergeCells>
  <phoneticPr fontId="26" type="noConversion"/>
  <conditionalFormatting sqref="E47">
    <cfRule type="cellIs" dxfId="1" priority="7" stopIfTrue="1" operator="lessThan">
      <formula>$E$48</formula>
    </cfRule>
  </conditionalFormatting>
  <conditionalFormatting sqref="K47">
    <cfRule type="cellIs" dxfId="0" priority="2" stopIfTrue="1" operator="lessThan">
      <formula>$E$48</formula>
    </cfRule>
  </conditionalFormatting>
  <pageMargins left="0.70866141732283461" right="0.70866141732283461" top="0.74803149606299213" bottom="0.74803149606299213" header="0.31496062992125984" footer="0.31496062992125984"/>
  <pageSetup paperSize="9" scale="49" firstPageNumber="0" fitToWidth="0" orientation="landscape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FA53CFB-9648-0247-87BD-B502E20B1B77}">
          <x14:formula1>
            <xm:f>Listes!$O$2:$O$5</xm:f>
          </x14:formula1>
          <xm:sqref>D56:E56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8"/>
  <sheetViews>
    <sheetView zoomScaleSheetLayoutView="81" workbookViewId="0">
      <selection activeCell="J17" sqref="J17"/>
    </sheetView>
  </sheetViews>
  <sheetFormatPr baseColWidth="10" defaultColWidth="9.6640625" defaultRowHeight="13" x14ac:dyDescent="0.15"/>
  <cols>
    <col min="1" max="1" width="33.5" style="28" customWidth="1"/>
    <col min="2" max="2" width="10.33203125" style="28" customWidth="1"/>
    <col min="3" max="3" width="11.6640625" style="25" customWidth="1"/>
    <col min="4" max="4" width="11.5" style="25" customWidth="1"/>
    <col min="5" max="5" width="9.6640625" style="25"/>
    <col min="6" max="6" width="29.1640625" style="25" customWidth="1"/>
    <col min="7" max="16384" width="9.6640625" style="25"/>
  </cols>
  <sheetData>
    <row r="1" spans="1:9" ht="30" customHeight="1" x14ac:dyDescent="0.15">
      <c r="A1" s="406" t="s">
        <v>353</v>
      </c>
      <c r="B1" s="406"/>
      <c r="C1" s="406"/>
      <c r="D1" s="406"/>
      <c r="F1" s="406" t="s">
        <v>124</v>
      </c>
      <c r="G1" s="406"/>
      <c r="H1" s="406"/>
      <c r="I1" s="406"/>
    </row>
    <row r="2" spans="1:9" ht="6.75" customHeight="1" thickBot="1" x14ac:dyDescent="0.2">
      <c r="A2" s="25"/>
      <c r="G2" s="28"/>
    </row>
    <row r="3" spans="1:9" ht="30.75" customHeight="1" x14ac:dyDescent="0.15">
      <c r="A3" s="29" t="s">
        <v>108</v>
      </c>
      <c r="B3" s="30" t="s">
        <v>58</v>
      </c>
      <c r="C3" s="30" t="s">
        <v>59</v>
      </c>
      <c r="D3" s="31" t="s">
        <v>51</v>
      </c>
      <c r="F3" s="153" t="s">
        <v>251</v>
      </c>
      <c r="G3" s="30" t="s">
        <v>58</v>
      </c>
      <c r="H3" s="30" t="s">
        <v>59</v>
      </c>
      <c r="I3" s="31" t="s">
        <v>51</v>
      </c>
    </row>
    <row r="4" spans="1:9" ht="26" customHeight="1" x14ac:dyDescent="0.15">
      <c r="A4" s="32" t="s">
        <v>60</v>
      </c>
      <c r="B4" s="33"/>
      <c r="C4" s="34"/>
      <c r="D4" s="35">
        <f>B4*C4</f>
        <v>0</v>
      </c>
      <c r="F4" s="80" t="s">
        <v>125</v>
      </c>
      <c r="G4" s="33"/>
      <c r="H4" s="34"/>
      <c r="I4" s="35">
        <f>G4*H4</f>
        <v>0</v>
      </c>
    </row>
    <row r="5" spans="1:9" ht="26" customHeight="1" x14ac:dyDescent="0.15">
      <c r="A5" s="32" t="s">
        <v>61</v>
      </c>
      <c r="B5" s="33"/>
      <c r="C5" s="34"/>
      <c r="D5" s="35">
        <f t="shared" ref="D5:D12" si="0">B5*C5</f>
        <v>0</v>
      </c>
      <c r="F5" s="80" t="s">
        <v>126</v>
      </c>
      <c r="G5" s="33"/>
      <c r="H5" s="34"/>
      <c r="I5" s="35">
        <f t="shared" ref="I5:I12" si="1">G5*H5</f>
        <v>0</v>
      </c>
    </row>
    <row r="6" spans="1:9" ht="26" customHeight="1" x14ac:dyDescent="0.15">
      <c r="A6" s="32" t="s">
        <v>62</v>
      </c>
      <c r="B6" s="33"/>
      <c r="C6" s="34"/>
      <c r="D6" s="35">
        <f t="shared" si="0"/>
        <v>0</v>
      </c>
      <c r="F6" s="80" t="s">
        <v>127</v>
      </c>
      <c r="G6" s="33"/>
      <c r="H6" s="34"/>
      <c r="I6" s="35">
        <f t="shared" si="1"/>
        <v>0</v>
      </c>
    </row>
    <row r="7" spans="1:9" ht="42" x14ac:dyDescent="0.15">
      <c r="A7" s="32" t="s">
        <v>63</v>
      </c>
      <c r="B7" s="33"/>
      <c r="C7" s="34"/>
      <c r="D7" s="35">
        <f t="shared" si="0"/>
        <v>0</v>
      </c>
      <c r="F7" s="80" t="s">
        <v>128</v>
      </c>
      <c r="G7" s="33"/>
      <c r="H7" s="34"/>
      <c r="I7" s="35">
        <f t="shared" si="1"/>
        <v>0</v>
      </c>
    </row>
    <row r="8" spans="1:9" ht="28" x14ac:dyDescent="0.15">
      <c r="A8" s="32" t="s">
        <v>64</v>
      </c>
      <c r="B8" s="33"/>
      <c r="C8" s="34"/>
      <c r="D8" s="35">
        <f t="shared" si="0"/>
        <v>0</v>
      </c>
      <c r="F8" s="82" t="s">
        <v>129</v>
      </c>
      <c r="G8" s="33"/>
      <c r="H8" s="34"/>
      <c r="I8" s="35">
        <f t="shared" si="1"/>
        <v>0</v>
      </c>
    </row>
    <row r="9" spans="1:9" ht="42" x14ac:dyDescent="0.15">
      <c r="A9" s="32" t="s">
        <v>65</v>
      </c>
      <c r="B9" s="33"/>
      <c r="C9" s="34"/>
      <c r="D9" s="35">
        <f t="shared" si="0"/>
        <v>0</v>
      </c>
      <c r="F9" s="82" t="s">
        <v>129</v>
      </c>
      <c r="G9" s="33"/>
      <c r="H9" s="34"/>
      <c r="I9" s="35">
        <f t="shared" si="1"/>
        <v>0</v>
      </c>
    </row>
    <row r="10" spans="1:9" ht="39" customHeight="1" x14ac:dyDescent="0.15">
      <c r="A10" s="32" t="s">
        <v>66</v>
      </c>
      <c r="B10" s="33"/>
      <c r="C10" s="34"/>
      <c r="D10" s="35">
        <f t="shared" si="0"/>
        <v>0</v>
      </c>
      <c r="F10" s="82" t="s">
        <v>129</v>
      </c>
      <c r="G10" s="33"/>
      <c r="H10" s="34"/>
      <c r="I10" s="35">
        <f t="shared" si="1"/>
        <v>0</v>
      </c>
    </row>
    <row r="11" spans="1:9" ht="39" customHeight="1" x14ac:dyDescent="0.15">
      <c r="A11" s="32" t="s">
        <v>67</v>
      </c>
      <c r="B11" s="33"/>
      <c r="C11" s="34"/>
      <c r="D11" s="35">
        <f t="shared" si="0"/>
        <v>0</v>
      </c>
      <c r="F11" s="82" t="s">
        <v>129</v>
      </c>
      <c r="G11" s="33"/>
      <c r="H11" s="34"/>
      <c r="I11" s="35">
        <f t="shared" si="1"/>
        <v>0</v>
      </c>
    </row>
    <row r="12" spans="1:9" ht="39" customHeight="1" x14ac:dyDescent="0.15">
      <c r="A12" s="32" t="s">
        <v>68</v>
      </c>
      <c r="B12" s="33"/>
      <c r="C12" s="34"/>
      <c r="D12" s="35">
        <f t="shared" si="0"/>
        <v>0</v>
      </c>
      <c r="F12" s="82" t="s">
        <v>129</v>
      </c>
      <c r="G12" s="33"/>
      <c r="H12" s="34"/>
      <c r="I12" s="35">
        <f t="shared" si="1"/>
        <v>0</v>
      </c>
    </row>
    <row r="13" spans="1:9" ht="17" customHeight="1" thickBot="1" x14ac:dyDescent="0.2">
      <c r="A13" s="40" t="s">
        <v>70</v>
      </c>
      <c r="B13" s="33"/>
      <c r="C13" s="34"/>
      <c r="D13" s="35">
        <f>B13*C13</f>
        <v>0</v>
      </c>
      <c r="F13" s="36" t="s">
        <v>69</v>
      </c>
      <c r="G13" s="37"/>
      <c r="H13" s="38"/>
      <c r="I13" s="39">
        <f>SUM(I4:I12)</f>
        <v>0</v>
      </c>
    </row>
    <row r="14" spans="1:9" ht="17" customHeight="1" x14ac:dyDescent="0.15">
      <c r="A14" s="40" t="s">
        <v>71</v>
      </c>
      <c r="B14" s="33"/>
      <c r="C14" s="34"/>
      <c r="D14" s="35">
        <f t="shared" ref="D14:D21" si="2">B14*C14</f>
        <v>0</v>
      </c>
    </row>
    <row r="15" spans="1:9" ht="17" customHeight="1" x14ac:dyDescent="0.15">
      <c r="A15" s="40" t="s">
        <v>72</v>
      </c>
      <c r="B15" s="33"/>
      <c r="C15" s="34"/>
      <c r="D15" s="35">
        <f t="shared" si="2"/>
        <v>0</v>
      </c>
    </row>
    <row r="16" spans="1:9" ht="17" customHeight="1" x14ac:dyDescent="0.15">
      <c r="A16" s="40" t="s">
        <v>73</v>
      </c>
      <c r="B16" s="33"/>
      <c r="C16" s="34"/>
      <c r="D16" s="35">
        <f t="shared" si="2"/>
        <v>0</v>
      </c>
    </row>
    <row r="17" spans="1:9" ht="27" customHeight="1" x14ac:dyDescent="0.15">
      <c r="A17" s="41" t="s">
        <v>74</v>
      </c>
      <c r="B17" s="33"/>
      <c r="C17" s="34"/>
      <c r="D17" s="35">
        <f t="shared" si="2"/>
        <v>0</v>
      </c>
    </row>
    <row r="18" spans="1:9" ht="27" customHeight="1" x14ac:dyDescent="0.15">
      <c r="A18" s="41" t="s">
        <v>74</v>
      </c>
      <c r="B18" s="33"/>
      <c r="C18" s="34"/>
      <c r="D18" s="35">
        <f t="shared" si="2"/>
        <v>0</v>
      </c>
    </row>
    <row r="19" spans="1:9" ht="27" customHeight="1" x14ac:dyDescent="0.15">
      <c r="A19" s="41" t="s">
        <v>74</v>
      </c>
      <c r="B19" s="33"/>
      <c r="C19" s="34"/>
      <c r="D19" s="35">
        <f t="shared" si="2"/>
        <v>0</v>
      </c>
    </row>
    <row r="20" spans="1:9" ht="27" customHeight="1" x14ac:dyDescent="0.15">
      <c r="A20" s="41" t="s">
        <v>74</v>
      </c>
      <c r="B20" s="33"/>
      <c r="C20" s="34"/>
      <c r="D20" s="35">
        <f t="shared" si="2"/>
        <v>0</v>
      </c>
    </row>
    <row r="21" spans="1:9" ht="27" customHeight="1" x14ac:dyDescent="0.15">
      <c r="A21" s="41" t="s">
        <v>74</v>
      </c>
      <c r="B21" s="33"/>
      <c r="C21" s="34"/>
      <c r="D21" s="35">
        <f t="shared" si="2"/>
        <v>0</v>
      </c>
    </row>
    <row r="22" spans="1:9" ht="20" customHeight="1" thickBot="1" x14ac:dyDescent="0.2">
      <c r="A22" s="36" t="s">
        <v>69</v>
      </c>
      <c r="B22" s="37"/>
      <c r="C22" s="38"/>
      <c r="D22" s="39">
        <f>SUM(D4:D21)</f>
        <v>0</v>
      </c>
    </row>
    <row r="23" spans="1:9" x14ac:dyDescent="0.15">
      <c r="F23" s="28"/>
      <c r="G23" s="28"/>
    </row>
    <row r="24" spans="1:9" s="42" customFormat="1" ht="27" customHeight="1" x14ac:dyDescent="0.15">
      <c r="A24" s="407" t="s">
        <v>109</v>
      </c>
      <c r="B24" s="407"/>
      <c r="C24" s="407"/>
      <c r="D24" s="407"/>
      <c r="F24" s="81"/>
      <c r="G24" s="81"/>
      <c r="H24" s="81"/>
      <c r="I24" s="81"/>
    </row>
    <row r="26" spans="1:9" x14ac:dyDescent="0.15">
      <c r="B26" s="73"/>
    </row>
    <row r="27" spans="1:9" x14ac:dyDescent="0.15">
      <c r="B27" s="73"/>
    </row>
    <row r="28" spans="1:9" x14ac:dyDescent="0.15">
      <c r="B28" s="74"/>
      <c r="D28" s="42"/>
    </row>
  </sheetData>
  <sheetProtection selectLockedCells="1" selectUnlockedCells="1"/>
  <mergeCells count="3">
    <mergeCell ref="A1:D1"/>
    <mergeCell ref="A24:D24"/>
    <mergeCell ref="F1:I1"/>
  </mergeCells>
  <phoneticPr fontId="26" type="noConversion"/>
  <hyperlinks>
    <hyperlink ref="A24" r:id="rId1" display="(1) Retrouvez la liste complète des fiches pour les opérations standardisées sur le site http://www.developpement-durable.gouv.fr/1-le-secteur-du-batiment.html" xr:uid="{00000000-0004-0000-0400-000000000000}"/>
  </hyperlinks>
  <pageMargins left="0.79027777777777775" right="0.79027777777777775" top="1.0305555555555554" bottom="1.0305555555555554" header="0.79027777777777775" footer="0.79027777777777775"/>
  <pageSetup paperSize="9" scale="73" firstPageNumber="0" fitToWidth="0" orientation="landscape"/>
  <headerFooter alignWithMargins="0">
    <oddHeader>&amp;C&amp;"Arial,Normal"&amp;A</oddHeader>
    <oddFooter>&amp;C&amp;"Arial,Normal"Page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23"/>
  <sheetViews>
    <sheetView zoomScale="120" zoomScaleNormal="120" zoomScaleSheetLayoutView="81" workbookViewId="0">
      <selection activeCell="E9" sqref="E9"/>
    </sheetView>
  </sheetViews>
  <sheetFormatPr baseColWidth="10" defaultColWidth="9.6640625" defaultRowHeight="16" x14ac:dyDescent="0.15"/>
  <cols>
    <col min="1" max="1" width="52.1640625" style="43" customWidth="1"/>
    <col min="2" max="2" width="7.5" style="44" customWidth="1"/>
    <col min="3" max="3" width="59.5" style="44" customWidth="1"/>
    <col min="4" max="16384" width="9.6640625" style="44"/>
  </cols>
  <sheetData>
    <row r="1" spans="1:4" ht="19" x14ac:dyDescent="0.15">
      <c r="A1" s="45" t="str">
        <f>CONCATENATE("SLIME : ",'1. Description générale'!B5)</f>
        <v xml:space="preserve">SLIME : </v>
      </c>
      <c r="B1" s="46"/>
      <c r="C1" s="47"/>
    </row>
    <row r="2" spans="1:4" ht="14" x14ac:dyDescent="0.15">
      <c r="A2" s="48" t="s">
        <v>75</v>
      </c>
      <c r="B2" s="49" t="s">
        <v>76</v>
      </c>
      <c r="C2" s="50" t="s">
        <v>77</v>
      </c>
    </row>
    <row r="3" spans="1:4" ht="28" x14ac:dyDescent="0.15">
      <c r="A3" s="51" t="s">
        <v>78</v>
      </c>
      <c r="B3" s="52"/>
      <c r="C3" s="53"/>
    </row>
    <row r="4" spans="1:4" ht="56" x14ac:dyDescent="0.15">
      <c r="A4" s="51" t="s">
        <v>79</v>
      </c>
      <c r="B4" s="52"/>
      <c r="C4" s="54"/>
    </row>
    <row r="5" spans="1:4" ht="42" x14ac:dyDescent="0.15">
      <c r="A5" s="55" t="s">
        <v>80</v>
      </c>
      <c r="B5" s="56"/>
      <c r="C5" s="57"/>
    </row>
    <row r="6" spans="1:4" ht="56" x14ac:dyDescent="0.15">
      <c r="A6" s="58" t="s">
        <v>81</v>
      </c>
      <c r="B6" s="59"/>
      <c r="C6" s="60"/>
    </row>
    <row r="7" spans="1:4" ht="42" x14ac:dyDescent="0.15">
      <c r="A7" s="93" t="s">
        <v>82</v>
      </c>
      <c r="B7" s="59"/>
      <c r="C7" s="60"/>
    </row>
    <row r="8" spans="1:4" ht="42" x14ac:dyDescent="0.15">
      <c r="A8" s="58" t="s">
        <v>83</v>
      </c>
      <c r="B8" s="59"/>
      <c r="C8" s="60"/>
    </row>
    <row r="9" spans="1:4" ht="14" x14ac:dyDescent="0.15">
      <c r="A9" s="61" t="s">
        <v>84</v>
      </c>
      <c r="B9" s="62"/>
      <c r="C9" s="63"/>
    </row>
    <row r="10" spans="1:4" ht="70" x14ac:dyDescent="0.15">
      <c r="A10" s="51" t="s">
        <v>85</v>
      </c>
      <c r="B10" s="52"/>
      <c r="C10" s="54"/>
    </row>
    <row r="11" spans="1:4" ht="84" x14ac:dyDescent="0.15">
      <c r="A11" s="83" t="s">
        <v>135</v>
      </c>
      <c r="B11" s="52"/>
      <c r="C11" s="54"/>
    </row>
    <row r="12" spans="1:4" ht="70" x14ac:dyDescent="0.15">
      <c r="A12" s="51" t="s">
        <v>86</v>
      </c>
      <c r="B12" s="52"/>
      <c r="C12" s="54"/>
      <c r="D12" s="87"/>
    </row>
    <row r="13" spans="1:4" ht="85" thickBot="1" x14ac:dyDescent="0.2">
      <c r="A13" s="64" t="s">
        <v>87</v>
      </c>
      <c r="B13" s="52"/>
      <c r="C13" s="54"/>
    </row>
    <row r="14" spans="1:4" ht="36" customHeight="1" thickBot="1" x14ac:dyDescent="0.2">
      <c r="A14" s="408" t="s">
        <v>90</v>
      </c>
      <c r="B14" s="130" t="e">
        <f>'1. Description générale'!D19</f>
        <v>#DIV/0!</v>
      </c>
      <c r="C14" s="66" t="str">
        <f>"ménages/1000 par an soit "&amp;'1. Description générale'!B19&amp;" ménages visités la première année."</f>
        <v>ménages/1000 par an soit  ménages visités la première année.</v>
      </c>
      <c r="D14" s="67"/>
    </row>
    <row r="15" spans="1:4" ht="13" customHeight="1" thickBot="1" x14ac:dyDescent="0.2">
      <c r="A15" s="409"/>
      <c r="B15" s="65" t="e">
        <f>'1. Description générale'!D20</f>
        <v>#DIV/0!</v>
      </c>
      <c r="C15" s="66" t="str">
        <f>"ménages/1000 par an soit "&amp;'1. Description générale'!B20&amp;" ménages visités la deuxième année."</f>
        <v>ménages/1000 par an soit  ménages visités la deuxième année.</v>
      </c>
      <c r="D15" s="67"/>
    </row>
    <row r="16" spans="1:4" ht="14" customHeight="1" thickBot="1" x14ac:dyDescent="0.2">
      <c r="A16" s="410"/>
      <c r="B16" s="65" t="e">
        <f>'1. Description générale'!#REF!</f>
        <v>#REF!</v>
      </c>
      <c r="C16" s="66" t="e">
        <f>"ménages/1000 par an soit "&amp;'1. Description générale'!#REF!&amp;" ménages visités la troisième année."</f>
        <v>#REF!</v>
      </c>
      <c r="D16" s="67"/>
    </row>
    <row r="17" spans="1:4" ht="15" thickBot="1" x14ac:dyDescent="0.2">
      <c r="A17" s="51" t="s">
        <v>88</v>
      </c>
      <c r="B17" s="52"/>
      <c r="C17" s="51"/>
    </row>
    <row r="18" spans="1:4" ht="42" x14ac:dyDescent="0.15">
      <c r="A18" s="84" t="s">
        <v>136</v>
      </c>
      <c r="B18" s="68"/>
      <c r="C18" s="69"/>
      <c r="D18" s="70"/>
    </row>
    <row r="19" spans="1:4" x14ac:dyDescent="0.15">
      <c r="B19" s="315" t="e">
        <f>'1. Description générale'!A14/'1. Description générale'!B21</f>
        <v>#DIV/0!</v>
      </c>
      <c r="C19" s="316" t="e">
        <f>"par ménage, dont "&amp;(ROUND('7. Fiche SLIME CLER'!B29,2))&amp;"€ pour les équipements"</f>
        <v>#DIV/0!</v>
      </c>
    </row>
    <row r="21" spans="1:4" x14ac:dyDescent="0.15">
      <c r="C21" s="73"/>
    </row>
    <row r="22" spans="1:4" x14ac:dyDescent="0.15">
      <c r="C22" s="73"/>
    </row>
    <row r="23" spans="1:4" x14ac:dyDescent="0.15">
      <c r="C23" s="74"/>
    </row>
  </sheetData>
  <sheetProtection selectLockedCells="1" selectUnlockedCells="1"/>
  <mergeCells count="1">
    <mergeCell ref="A14:A16"/>
  </mergeCells>
  <phoneticPr fontId="26" type="noConversion"/>
  <dataValidations count="1">
    <dataValidation type="list" operator="equal" allowBlank="1" sqref="B3:B4 B6:B13 B17" xr:uid="{00000000-0002-0000-0500-000000000000}">
      <formula1>"non,oui"</formula1>
      <formula2>0</formula2>
    </dataValidation>
  </dataValidations>
  <pageMargins left="0.39374999999999999" right="0.39374999999999999" top="0.65902777777777777" bottom="0.65902777777777777" header="0.39374999999999999" footer="0.39374999999999999"/>
  <pageSetup paperSize="9" scale="88" firstPageNumber="0" fitToWidth="0" orientation="landscape" horizontalDpi="300" verticalDpi="300"/>
  <headerFooter alignWithMargins="0">
    <oddHeader>&amp;C&amp;"Times New Roman,Normal"&amp;12&amp;A</oddHeader>
    <oddFooter>&amp;C&amp;"Times New Roman,Normal"&amp;12Page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T34"/>
  <sheetViews>
    <sheetView workbookViewId="0">
      <selection sqref="A1:F34"/>
    </sheetView>
  </sheetViews>
  <sheetFormatPr baseColWidth="10" defaultColWidth="10.1640625" defaultRowHeight="16" x14ac:dyDescent="0.2"/>
  <cols>
    <col min="1" max="1" width="34.6640625" style="154" customWidth="1"/>
    <col min="2" max="2" width="10.1640625" style="154" customWidth="1"/>
    <col min="3" max="3" width="9.83203125" style="154" customWidth="1"/>
    <col min="4" max="4" width="7.83203125" style="154" bestFit="1" customWidth="1"/>
    <col min="5" max="5" width="14.5" style="179" customWidth="1"/>
    <col min="6" max="6" width="17.5" style="179" customWidth="1"/>
    <col min="7" max="254" width="10.6640625" style="154" customWidth="1"/>
    <col min="255" max="16384" width="10.1640625" style="155"/>
  </cols>
  <sheetData>
    <row r="1" spans="1:254" ht="15" customHeight="1" x14ac:dyDescent="0.2">
      <c r="A1" s="413" t="s">
        <v>282</v>
      </c>
      <c r="B1" s="413"/>
      <c r="C1" s="413"/>
      <c r="D1" s="413"/>
      <c r="E1" s="413"/>
      <c r="F1" s="413"/>
    </row>
    <row r="2" spans="1:254" s="158" customFormat="1" ht="17" thickBot="1" x14ac:dyDescent="0.25">
      <c r="A2" s="156"/>
      <c r="B2" s="156"/>
      <c r="C2" s="156"/>
      <c r="D2" s="156"/>
      <c r="E2" s="156"/>
      <c r="F2" s="156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57"/>
      <c r="ED2" s="157"/>
      <c r="EE2" s="157"/>
      <c r="EF2" s="157"/>
      <c r="EG2" s="157"/>
      <c r="EH2" s="157"/>
      <c r="EI2" s="157"/>
      <c r="EJ2" s="157"/>
      <c r="EK2" s="157"/>
      <c r="EL2" s="157"/>
      <c r="EM2" s="157"/>
      <c r="EN2" s="157"/>
      <c r="EO2" s="157"/>
      <c r="EP2" s="157"/>
      <c r="EQ2" s="157"/>
      <c r="ER2" s="157"/>
      <c r="ES2" s="157"/>
      <c r="ET2" s="157"/>
      <c r="EU2" s="157"/>
      <c r="EV2" s="157"/>
      <c r="EW2" s="157"/>
      <c r="EX2" s="157"/>
      <c r="EY2" s="157"/>
      <c r="EZ2" s="157"/>
      <c r="FA2" s="157"/>
      <c r="FB2" s="157"/>
      <c r="FC2" s="157"/>
      <c r="FD2" s="157"/>
      <c r="FE2" s="157"/>
      <c r="FF2" s="157"/>
      <c r="FG2" s="157"/>
      <c r="FH2" s="157"/>
      <c r="FI2" s="157"/>
      <c r="FJ2" s="157"/>
      <c r="FK2" s="157"/>
      <c r="FL2" s="157"/>
      <c r="FM2" s="157"/>
      <c r="FN2" s="157"/>
      <c r="FO2" s="157"/>
      <c r="FP2" s="157"/>
      <c r="FQ2" s="157"/>
      <c r="FR2" s="157"/>
      <c r="FS2" s="157"/>
      <c r="FT2" s="157"/>
      <c r="FU2" s="157"/>
      <c r="FV2" s="157"/>
      <c r="FW2" s="157"/>
      <c r="FX2" s="157"/>
      <c r="FY2" s="157"/>
      <c r="FZ2" s="157"/>
      <c r="GA2" s="157"/>
      <c r="GB2" s="157"/>
      <c r="GC2" s="157"/>
      <c r="GD2" s="157"/>
      <c r="GE2" s="157"/>
      <c r="GF2" s="157"/>
      <c r="GG2" s="157"/>
      <c r="GH2" s="157"/>
      <c r="GI2" s="157"/>
      <c r="GJ2" s="157"/>
      <c r="GK2" s="157"/>
      <c r="GL2" s="157"/>
      <c r="GM2" s="157"/>
      <c r="GN2" s="157"/>
      <c r="GO2" s="157"/>
      <c r="GP2" s="157"/>
      <c r="GQ2" s="157"/>
      <c r="GR2" s="157"/>
      <c r="GS2" s="157"/>
      <c r="GT2" s="157"/>
      <c r="GU2" s="157"/>
      <c r="GV2" s="157"/>
      <c r="GW2" s="157"/>
      <c r="GX2" s="157"/>
      <c r="GY2" s="157"/>
      <c r="GZ2" s="157"/>
      <c r="HA2" s="157"/>
      <c r="HB2" s="157"/>
      <c r="HC2" s="157"/>
      <c r="HD2" s="157"/>
      <c r="HE2" s="157"/>
      <c r="HF2" s="157"/>
      <c r="HG2" s="157"/>
      <c r="HH2" s="157"/>
      <c r="HI2" s="157"/>
      <c r="HJ2" s="157"/>
      <c r="HK2" s="157"/>
      <c r="HL2" s="157"/>
      <c r="HM2" s="157"/>
      <c r="HN2" s="157"/>
      <c r="HO2" s="157"/>
      <c r="HP2" s="157"/>
      <c r="HQ2" s="157"/>
      <c r="HR2" s="157"/>
      <c r="HS2" s="157"/>
      <c r="HT2" s="157"/>
      <c r="HU2" s="157"/>
      <c r="HV2" s="157"/>
      <c r="HW2" s="157"/>
      <c r="HX2" s="157"/>
      <c r="HY2" s="157"/>
      <c r="HZ2" s="157"/>
      <c r="IA2" s="157"/>
      <c r="IB2" s="157"/>
      <c r="IC2" s="157"/>
      <c r="ID2" s="157"/>
      <c r="IE2" s="157"/>
      <c r="IF2" s="157"/>
      <c r="IG2" s="157"/>
      <c r="IH2" s="157"/>
      <c r="II2" s="157"/>
      <c r="IJ2" s="157"/>
      <c r="IK2" s="157"/>
      <c r="IL2" s="157"/>
      <c r="IM2" s="157"/>
      <c r="IN2" s="157"/>
      <c r="IO2" s="157"/>
      <c r="IP2" s="157"/>
      <c r="IQ2" s="157"/>
      <c r="IR2" s="157"/>
      <c r="IS2" s="157"/>
      <c r="IT2" s="157"/>
    </row>
    <row r="3" spans="1:254" s="157" customFormat="1" ht="15" customHeight="1" x14ac:dyDescent="0.2">
      <c r="A3" s="420" t="s">
        <v>304</v>
      </c>
      <c r="B3" s="421"/>
      <c r="C3" s="421"/>
      <c r="D3" s="209">
        <f>'3. Budget'!C4</f>
        <v>0</v>
      </c>
      <c r="E3" s="210" t="str">
        <f>'3. Budget'!J4</f>
        <v>au</v>
      </c>
      <c r="F3" s="211">
        <f>'3. Budget'!E4</f>
        <v>-1</v>
      </c>
    </row>
    <row r="4" spans="1:254" s="163" customFormat="1" ht="56" x14ac:dyDescent="0.15">
      <c r="A4" s="159" t="s">
        <v>22</v>
      </c>
      <c r="B4" s="160" t="s">
        <v>23</v>
      </c>
      <c r="C4" s="160" t="s">
        <v>24</v>
      </c>
      <c r="D4" s="160" t="s">
        <v>25</v>
      </c>
      <c r="E4" s="161" t="s">
        <v>26</v>
      </c>
      <c r="F4" s="162" t="s">
        <v>283</v>
      </c>
    </row>
    <row r="5" spans="1:254" x14ac:dyDescent="0.2">
      <c r="A5" s="189" t="s">
        <v>27</v>
      </c>
      <c r="B5" s="190"/>
      <c r="C5" s="190"/>
      <c r="D5" s="191"/>
      <c r="E5" s="164">
        <f>SUM(E6:E10)</f>
        <v>0</v>
      </c>
      <c r="F5" s="164">
        <f>SUM(F6:F10)</f>
        <v>0</v>
      </c>
    </row>
    <row r="6" spans="1:254" x14ac:dyDescent="0.2">
      <c r="A6" s="192" t="str">
        <f>'3. Budget'!A9</f>
        <v>Animateur SLIME</v>
      </c>
      <c r="B6" s="192">
        <f>'3. Budget'!B9</f>
        <v>0</v>
      </c>
      <c r="C6" s="192">
        <f>'3. Budget'!C9</f>
        <v>0</v>
      </c>
      <c r="D6" s="193">
        <f>'3. Budget'!D9</f>
        <v>0</v>
      </c>
      <c r="E6" s="180">
        <f>B6*D6</f>
        <v>0</v>
      </c>
      <c r="F6" s="183"/>
    </row>
    <row r="7" spans="1:254" ht="25" customHeight="1" x14ac:dyDescent="0.2">
      <c r="A7" s="192" t="str">
        <f>'3. Budget'!A10</f>
        <v>Chargé de visite (intégrant préparation de la visite, visite, réalisation d'un rapport de visite…)</v>
      </c>
      <c r="B7" s="192">
        <f>'3. Budget'!B10</f>
        <v>0</v>
      </c>
      <c r="C7" s="192">
        <f>'3. Budget'!C10</f>
        <v>0</v>
      </c>
      <c r="D7" s="193">
        <f>'3. Budget'!D10</f>
        <v>0</v>
      </c>
      <c r="E7" s="180">
        <f>B7*D7</f>
        <v>0</v>
      </c>
      <c r="F7" s="183"/>
    </row>
    <row r="8" spans="1:254" x14ac:dyDescent="0.2">
      <c r="A8" s="192" t="str">
        <f>'3. Budget'!A11</f>
        <v>Chargé de communication</v>
      </c>
      <c r="B8" s="192">
        <f>'3. Budget'!B11</f>
        <v>0</v>
      </c>
      <c r="C8" s="192">
        <f>'3. Budget'!C11</f>
        <v>0</v>
      </c>
      <c r="D8" s="193">
        <f>'3. Budget'!D11</f>
        <v>0</v>
      </c>
      <c r="E8" s="180">
        <f>B8*D8</f>
        <v>0</v>
      </c>
      <c r="F8" s="183"/>
    </row>
    <row r="9" spans="1:254" ht="28" x14ac:dyDescent="0.2">
      <c r="A9" s="192" t="str">
        <f>'3. Budget'!A12</f>
        <v>Recrutement des conseillers en énergie à domicile</v>
      </c>
      <c r="B9" s="192">
        <f>'3. Budget'!B12</f>
        <v>0</v>
      </c>
      <c r="C9" s="192">
        <f>'3. Budget'!C12</f>
        <v>0</v>
      </c>
      <c r="D9" s="193">
        <f>'3. Budget'!D12</f>
        <v>0</v>
      </c>
      <c r="E9" s="180">
        <f>B9*D9</f>
        <v>0</v>
      </c>
      <c r="F9" s="183"/>
    </row>
    <row r="10" spans="1:254" ht="28" x14ac:dyDescent="0.2">
      <c r="A10" s="192" t="str">
        <f>'3. Budget'!A13</f>
        <v>Autre charge de personnel de la collectivité</v>
      </c>
      <c r="B10" s="192">
        <f>'3. Budget'!B13</f>
        <v>0</v>
      </c>
      <c r="C10" s="192">
        <f>'3. Budget'!C13</f>
        <v>0</v>
      </c>
      <c r="D10" s="193">
        <f>'3. Budget'!D13</f>
        <v>0</v>
      </c>
      <c r="E10" s="180">
        <f>B10*D10</f>
        <v>0</v>
      </c>
      <c r="F10" s="183"/>
    </row>
    <row r="11" spans="1:254" x14ac:dyDescent="0.2">
      <c r="A11" s="189" t="s">
        <v>31</v>
      </c>
      <c r="B11" s="190"/>
      <c r="C11" s="190"/>
      <c r="D11" s="191"/>
      <c r="E11" s="182">
        <f>SUM(E12:E16)</f>
        <v>0</v>
      </c>
      <c r="F11" s="184">
        <f>SUM(F12:F16)</f>
        <v>0</v>
      </c>
    </row>
    <row r="12" spans="1:254" x14ac:dyDescent="0.2">
      <c r="A12" s="192" t="str">
        <f>'3. Budget'!A15</f>
        <v>Partenaire opérationnel 1</v>
      </c>
      <c r="B12" s="194"/>
      <c r="C12" s="192">
        <f>'3. Budget'!C15</f>
        <v>0</v>
      </c>
      <c r="D12" s="195"/>
      <c r="E12" s="181">
        <f>C12</f>
        <v>0</v>
      </c>
      <c r="F12" s="183"/>
    </row>
    <row r="13" spans="1:254" x14ac:dyDescent="0.2">
      <c r="A13" s="192" t="str">
        <f>'3. Budget'!A16</f>
        <v>Partenaire opérationnel 2</v>
      </c>
      <c r="B13" s="194"/>
      <c r="C13" s="192">
        <f>'3. Budget'!C16</f>
        <v>0</v>
      </c>
      <c r="D13" s="195"/>
      <c r="E13" s="181">
        <f>C13</f>
        <v>0</v>
      </c>
      <c r="F13" s="183"/>
    </row>
    <row r="14" spans="1:254" x14ac:dyDescent="0.2">
      <c r="A14" s="192" t="str">
        <f>'3. Budget'!A17</f>
        <v>Partenaire opérationnel 3</v>
      </c>
      <c r="B14" s="194"/>
      <c r="C14" s="192">
        <f>'3. Budget'!C17</f>
        <v>0</v>
      </c>
      <c r="D14" s="195"/>
      <c r="E14" s="181">
        <f>C14</f>
        <v>0</v>
      </c>
      <c r="F14" s="183"/>
    </row>
    <row r="15" spans="1:254" x14ac:dyDescent="0.2">
      <c r="A15" s="192" t="str">
        <f>'3. Budget'!A18</f>
        <v>Partenaire opérationnel 4</v>
      </c>
      <c r="B15" s="194"/>
      <c r="C15" s="192">
        <f>'3. Budget'!C18</f>
        <v>0</v>
      </c>
      <c r="D15" s="195"/>
      <c r="E15" s="181">
        <f>C15</f>
        <v>0</v>
      </c>
      <c r="F15" s="183"/>
    </row>
    <row r="16" spans="1:254" x14ac:dyDescent="0.2">
      <c r="A16" s="192" t="str">
        <f>'3. Budget'!A19</f>
        <v>Partenaire opérationnel 5</v>
      </c>
      <c r="B16" s="194"/>
      <c r="C16" s="192">
        <f>'3. Budget'!C19</f>
        <v>0</v>
      </c>
      <c r="D16" s="195"/>
      <c r="E16" s="181">
        <f>C16</f>
        <v>0</v>
      </c>
      <c r="F16" s="183"/>
    </row>
    <row r="17" spans="1:254" x14ac:dyDescent="0.2">
      <c r="A17" s="189" t="s">
        <v>35</v>
      </c>
      <c r="B17" s="190"/>
      <c r="C17" s="190"/>
      <c r="D17" s="191"/>
      <c r="E17" s="182">
        <f>E18</f>
        <v>0</v>
      </c>
      <c r="F17" s="184">
        <f>F18</f>
        <v>0</v>
      </c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155"/>
      <c r="DA17" s="155"/>
      <c r="DB17" s="155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55"/>
      <c r="DO17" s="155"/>
      <c r="DP17" s="155"/>
      <c r="DQ17" s="155"/>
      <c r="DR17" s="155"/>
      <c r="DS17" s="155"/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55"/>
      <c r="EI17" s="155"/>
      <c r="EJ17" s="155"/>
      <c r="EK17" s="155"/>
      <c r="EL17" s="155"/>
      <c r="EM17" s="155"/>
      <c r="EN17" s="155"/>
      <c r="EO17" s="155"/>
      <c r="EP17" s="155"/>
      <c r="EQ17" s="155"/>
      <c r="ER17" s="155"/>
      <c r="ES17" s="155"/>
      <c r="ET17" s="155"/>
      <c r="EU17" s="155"/>
      <c r="EV17" s="155"/>
      <c r="EW17" s="155"/>
      <c r="EX17" s="155"/>
      <c r="EY17" s="155"/>
      <c r="EZ17" s="155"/>
      <c r="FA17" s="155"/>
      <c r="FB17" s="155"/>
      <c r="FC17" s="155"/>
      <c r="FD17" s="155"/>
      <c r="FE17" s="155"/>
      <c r="FF17" s="155"/>
      <c r="FG17" s="155"/>
      <c r="FH17" s="155"/>
      <c r="FI17" s="155"/>
      <c r="FJ17" s="155"/>
      <c r="FK17" s="155"/>
      <c r="FL17" s="155"/>
      <c r="FM17" s="155"/>
      <c r="FN17" s="155"/>
      <c r="FO17" s="155"/>
      <c r="FP17" s="155"/>
      <c r="FQ17" s="155"/>
      <c r="FR17" s="155"/>
      <c r="FS17" s="155"/>
      <c r="FT17" s="155"/>
      <c r="FU17" s="155"/>
      <c r="FV17" s="155"/>
      <c r="FW17" s="155"/>
      <c r="FX17" s="155"/>
      <c r="FY17" s="155"/>
      <c r="FZ17" s="155"/>
      <c r="GA17" s="155"/>
      <c r="GB17" s="155"/>
      <c r="GC17" s="155"/>
      <c r="GD17" s="155"/>
      <c r="GE17" s="155"/>
      <c r="GF17" s="155"/>
      <c r="GG17" s="155"/>
      <c r="GH17" s="155"/>
      <c r="GI17" s="155"/>
      <c r="GJ17" s="155"/>
      <c r="GK17" s="155"/>
      <c r="GL17" s="155"/>
      <c r="GM17" s="155"/>
      <c r="GN17" s="155"/>
      <c r="GO17" s="155"/>
      <c r="GP17" s="155"/>
      <c r="GQ17" s="155"/>
      <c r="GR17" s="155"/>
      <c r="GS17" s="155"/>
      <c r="GT17" s="155"/>
      <c r="GU17" s="155"/>
      <c r="GV17" s="155"/>
      <c r="GW17" s="155"/>
      <c r="GX17" s="155"/>
      <c r="GY17" s="155"/>
      <c r="GZ17" s="155"/>
      <c r="HA17" s="155"/>
      <c r="HB17" s="155"/>
      <c r="HC17" s="155"/>
      <c r="HD17" s="155"/>
      <c r="HE17" s="155"/>
      <c r="HF17" s="155"/>
      <c r="HG17" s="155"/>
      <c r="HH17" s="155"/>
      <c r="HI17" s="155"/>
      <c r="HJ17" s="155"/>
      <c r="HK17" s="155"/>
      <c r="HL17" s="155"/>
      <c r="HM17" s="155"/>
      <c r="HN17" s="155"/>
      <c r="HO17" s="155"/>
      <c r="HP17" s="155"/>
      <c r="HQ17" s="155"/>
      <c r="HR17" s="155"/>
      <c r="HS17" s="155"/>
      <c r="HT17" s="155"/>
      <c r="HU17" s="155"/>
      <c r="HV17" s="155"/>
      <c r="HW17" s="155"/>
      <c r="HX17" s="155"/>
      <c r="HY17" s="155"/>
      <c r="HZ17" s="155"/>
      <c r="IA17" s="155"/>
      <c r="IB17" s="155"/>
      <c r="IC17" s="155"/>
      <c r="ID17" s="155"/>
      <c r="IE17" s="155"/>
      <c r="IF17" s="155"/>
      <c r="IG17" s="155"/>
      <c r="IH17" s="155"/>
      <c r="II17" s="155"/>
      <c r="IJ17" s="155"/>
      <c r="IK17" s="155"/>
      <c r="IL17" s="155"/>
      <c r="IM17" s="155"/>
      <c r="IN17" s="155"/>
      <c r="IO17" s="155"/>
      <c r="IP17" s="155"/>
      <c r="IQ17" s="155"/>
      <c r="IR17" s="155"/>
      <c r="IS17" s="155"/>
      <c r="IT17" s="155"/>
    </row>
    <row r="18" spans="1:254" x14ac:dyDescent="0.2">
      <c r="A18" s="192" t="str">
        <f>'3. Budget'!A21</f>
        <v>Matériel de communication</v>
      </c>
      <c r="B18" s="194"/>
      <c r="C18" s="192">
        <f>'3. Budget'!C21</f>
        <v>0</v>
      </c>
      <c r="D18" s="195"/>
      <c r="E18" s="181">
        <f>C18</f>
        <v>0</v>
      </c>
      <c r="F18" s="183"/>
      <c r="H18" s="16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55"/>
      <c r="FB18" s="155"/>
      <c r="FC18" s="155"/>
      <c r="FD18" s="155"/>
      <c r="FE18" s="155"/>
      <c r="FF18" s="155"/>
      <c r="FG18" s="155"/>
      <c r="FH18" s="155"/>
      <c r="FI18" s="155"/>
      <c r="FJ18" s="155"/>
      <c r="FK18" s="155"/>
      <c r="FL18" s="155"/>
      <c r="FM18" s="155"/>
      <c r="FN18" s="155"/>
      <c r="FO18" s="155"/>
      <c r="FP18" s="155"/>
      <c r="FQ18" s="155"/>
      <c r="FR18" s="155"/>
      <c r="FS18" s="155"/>
      <c r="FT18" s="155"/>
      <c r="FU18" s="155"/>
      <c r="FV18" s="155"/>
      <c r="FW18" s="155"/>
      <c r="FX18" s="155"/>
      <c r="FY18" s="155"/>
      <c r="FZ18" s="155"/>
      <c r="GA18" s="155"/>
      <c r="GB18" s="155"/>
      <c r="GC18" s="155"/>
      <c r="GD18" s="155"/>
      <c r="GE18" s="155"/>
      <c r="GF18" s="155"/>
      <c r="GG18" s="155"/>
      <c r="GH18" s="155"/>
      <c r="GI18" s="155"/>
      <c r="GJ18" s="155"/>
      <c r="GK18" s="155"/>
      <c r="GL18" s="155"/>
      <c r="GM18" s="155"/>
      <c r="GN18" s="155"/>
      <c r="GO18" s="155"/>
      <c r="GP18" s="155"/>
      <c r="GQ18" s="155"/>
      <c r="GR18" s="155"/>
      <c r="GS18" s="155"/>
      <c r="GT18" s="155"/>
      <c r="GU18" s="155"/>
      <c r="GV18" s="155"/>
      <c r="GW18" s="155"/>
      <c r="GX18" s="155"/>
      <c r="GY18" s="155"/>
      <c r="GZ18" s="155"/>
      <c r="HA18" s="155"/>
      <c r="HB18" s="155"/>
      <c r="HC18" s="155"/>
      <c r="HD18" s="155"/>
      <c r="HE18" s="155"/>
      <c r="HF18" s="155"/>
      <c r="HG18" s="155"/>
      <c r="HH18" s="155"/>
      <c r="HI18" s="155"/>
      <c r="HJ18" s="155"/>
      <c r="HK18" s="155"/>
      <c r="HL18" s="155"/>
      <c r="HM18" s="155"/>
      <c r="HN18" s="155"/>
      <c r="HO18" s="155"/>
      <c r="HP18" s="155"/>
      <c r="HQ18" s="155"/>
      <c r="HR18" s="155"/>
      <c r="HS18" s="155"/>
      <c r="HT18" s="155"/>
      <c r="HU18" s="155"/>
      <c r="HV18" s="155"/>
      <c r="HW18" s="155"/>
      <c r="HX18" s="155"/>
      <c r="HY18" s="155"/>
      <c r="HZ18" s="155"/>
      <c r="IA18" s="155"/>
      <c r="IB18" s="155"/>
      <c r="IC18" s="155"/>
      <c r="ID18" s="155"/>
      <c r="IE18" s="155"/>
      <c r="IF18" s="155"/>
      <c r="IG18" s="155"/>
      <c r="IH18" s="155"/>
      <c r="II18" s="155"/>
      <c r="IJ18" s="155"/>
      <c r="IK18" s="155"/>
      <c r="IL18" s="155"/>
      <c r="IM18" s="155"/>
      <c r="IN18" s="155"/>
      <c r="IO18" s="155"/>
      <c r="IP18" s="155"/>
      <c r="IQ18" s="155"/>
      <c r="IR18" s="155"/>
      <c r="IS18" s="155"/>
      <c r="IT18" s="155"/>
    </row>
    <row r="19" spans="1:254" x14ac:dyDescent="0.2">
      <c r="A19" s="189" t="s">
        <v>36</v>
      </c>
      <c r="B19" s="196"/>
      <c r="C19" s="196"/>
      <c r="D19" s="197"/>
      <c r="E19" s="182">
        <f>SUM(E20:E22)</f>
        <v>0</v>
      </c>
      <c r="F19" s="184">
        <f>SUM(F20:F22)</f>
        <v>0</v>
      </c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55"/>
      <c r="EI19" s="155"/>
      <c r="EJ19" s="155"/>
      <c r="EK19" s="155"/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  <c r="EX19" s="155"/>
      <c r="EY19" s="155"/>
      <c r="EZ19" s="155"/>
      <c r="FA19" s="155"/>
      <c r="FB19" s="155"/>
      <c r="FC19" s="155"/>
      <c r="FD19" s="155"/>
      <c r="FE19" s="155"/>
      <c r="FF19" s="155"/>
      <c r="FG19" s="155"/>
      <c r="FH19" s="155"/>
      <c r="FI19" s="155"/>
      <c r="FJ19" s="155"/>
      <c r="FK19" s="155"/>
      <c r="FL19" s="155"/>
      <c r="FM19" s="155"/>
      <c r="FN19" s="155"/>
      <c r="FO19" s="155"/>
      <c r="FP19" s="155"/>
      <c r="FQ19" s="155"/>
      <c r="FR19" s="155"/>
      <c r="FS19" s="155"/>
      <c r="FT19" s="155"/>
      <c r="FU19" s="155"/>
      <c r="FV19" s="155"/>
      <c r="FW19" s="155"/>
      <c r="FX19" s="155"/>
      <c r="FY19" s="155"/>
      <c r="FZ19" s="155"/>
      <c r="GA19" s="155"/>
      <c r="GB19" s="155"/>
      <c r="GC19" s="155"/>
      <c r="GD19" s="155"/>
      <c r="GE19" s="155"/>
      <c r="GF19" s="155"/>
      <c r="GG19" s="155"/>
      <c r="GH19" s="155"/>
      <c r="GI19" s="155"/>
      <c r="GJ19" s="155"/>
      <c r="GK19" s="155"/>
      <c r="GL19" s="155"/>
      <c r="GM19" s="155"/>
      <c r="GN19" s="155"/>
      <c r="GO19" s="155"/>
      <c r="GP19" s="155"/>
      <c r="GQ19" s="155"/>
      <c r="GR19" s="155"/>
      <c r="GS19" s="155"/>
      <c r="GT19" s="155"/>
      <c r="GU19" s="155"/>
      <c r="GV19" s="155"/>
      <c r="GW19" s="155"/>
      <c r="GX19" s="155"/>
      <c r="GY19" s="155"/>
      <c r="GZ19" s="155"/>
      <c r="HA19" s="155"/>
      <c r="HB19" s="155"/>
      <c r="HC19" s="155"/>
      <c r="HD19" s="155"/>
      <c r="HE19" s="155"/>
      <c r="HF19" s="155"/>
      <c r="HG19" s="155"/>
      <c r="HH19" s="155"/>
      <c r="HI19" s="155"/>
      <c r="HJ19" s="155"/>
      <c r="HK19" s="155"/>
      <c r="HL19" s="155"/>
      <c r="HM19" s="155"/>
      <c r="HN19" s="155"/>
      <c r="HO19" s="155"/>
      <c r="HP19" s="155"/>
      <c r="HQ19" s="155"/>
      <c r="HR19" s="155"/>
      <c r="HS19" s="155"/>
      <c r="HT19" s="155"/>
      <c r="HU19" s="155"/>
      <c r="HV19" s="155"/>
      <c r="HW19" s="155"/>
      <c r="HX19" s="155"/>
      <c r="HY19" s="155"/>
      <c r="HZ19" s="155"/>
      <c r="IA19" s="155"/>
      <c r="IB19" s="155"/>
      <c r="IC19" s="155"/>
      <c r="ID19" s="155"/>
      <c r="IE19" s="155"/>
      <c r="IF19" s="155"/>
      <c r="IG19" s="155"/>
      <c r="IH19" s="155"/>
      <c r="II19" s="155"/>
      <c r="IJ19" s="155"/>
      <c r="IK19" s="155"/>
      <c r="IL19" s="155"/>
      <c r="IM19" s="155"/>
      <c r="IN19" s="155"/>
      <c r="IO19" s="155"/>
      <c r="IP19" s="155"/>
      <c r="IQ19" s="155"/>
      <c r="IR19" s="155"/>
      <c r="IS19" s="155"/>
      <c r="IT19" s="155"/>
    </row>
    <row r="20" spans="1:254" ht="21" customHeight="1" x14ac:dyDescent="0.2">
      <c r="A20" s="192" t="str">
        <f>'3. Budget'!A23</f>
        <v>Coûts de déplacement</v>
      </c>
      <c r="B20" s="194"/>
      <c r="C20" s="192">
        <f>'3. Budget'!C23</f>
        <v>0</v>
      </c>
      <c r="D20" s="193">
        <f>'3. Budget'!D23</f>
        <v>0</v>
      </c>
      <c r="E20" s="181">
        <f>C20*D20</f>
        <v>0</v>
      </c>
      <c r="F20" s="183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155"/>
      <c r="CY20" s="155"/>
      <c r="CZ20" s="155"/>
      <c r="DA20" s="155"/>
      <c r="DB20" s="155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155"/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C20" s="155"/>
      <c r="FD20" s="155"/>
      <c r="FE20" s="155"/>
      <c r="FF20" s="155"/>
      <c r="FG20" s="155"/>
      <c r="FH20" s="155"/>
      <c r="FI20" s="155"/>
      <c r="FJ20" s="155"/>
      <c r="FK20" s="155"/>
      <c r="FL20" s="155"/>
      <c r="FM20" s="155"/>
      <c r="FN20" s="155"/>
      <c r="FO20" s="155"/>
      <c r="FP20" s="155"/>
      <c r="FQ20" s="155"/>
      <c r="FR20" s="155"/>
      <c r="FS20" s="155"/>
      <c r="FT20" s="155"/>
      <c r="FU20" s="155"/>
      <c r="FV20" s="155"/>
      <c r="FW20" s="155"/>
      <c r="FX20" s="155"/>
      <c r="FY20" s="155"/>
      <c r="FZ20" s="155"/>
      <c r="GA20" s="155"/>
      <c r="GB20" s="155"/>
      <c r="GC20" s="155"/>
      <c r="GD20" s="155"/>
      <c r="GE20" s="155"/>
      <c r="GF20" s="155"/>
      <c r="GG20" s="155"/>
      <c r="GH20" s="155"/>
      <c r="GI20" s="155"/>
      <c r="GJ20" s="155"/>
      <c r="GK20" s="155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5"/>
      <c r="HI20" s="155"/>
      <c r="HJ20" s="155"/>
      <c r="HK20" s="155"/>
      <c r="HL20" s="155"/>
      <c r="HM20" s="155"/>
      <c r="HN20" s="155"/>
      <c r="HO20" s="155"/>
      <c r="HP20" s="155"/>
      <c r="HQ20" s="155"/>
      <c r="HR20" s="155"/>
      <c r="HS20" s="155"/>
      <c r="HT20" s="155"/>
      <c r="HU20" s="155"/>
      <c r="HV20" s="155"/>
      <c r="HW20" s="155"/>
      <c r="HX20" s="155"/>
      <c r="HY20" s="155"/>
      <c r="HZ20" s="155"/>
      <c r="IA20" s="155"/>
      <c r="IB20" s="155"/>
      <c r="IC20" s="155"/>
      <c r="ID20" s="155"/>
      <c r="IE20" s="155"/>
      <c r="IF20" s="155"/>
      <c r="IG20" s="155"/>
      <c r="IH20" s="155"/>
      <c r="II20" s="155"/>
      <c r="IJ20" s="155"/>
      <c r="IK20" s="155"/>
      <c r="IL20" s="155"/>
      <c r="IM20" s="155"/>
      <c r="IN20" s="155"/>
      <c r="IO20" s="155"/>
      <c r="IP20" s="155"/>
      <c r="IQ20" s="155"/>
      <c r="IR20" s="155"/>
      <c r="IS20" s="155"/>
      <c r="IT20" s="155"/>
    </row>
    <row r="21" spans="1:254" ht="29" customHeight="1" x14ac:dyDescent="0.2">
      <c r="A21" s="192" t="str">
        <f>'3. Budget'!A24</f>
        <v>Équipements d'économies d'énergie (visés ou non par une fiche)</v>
      </c>
      <c r="B21" s="198"/>
      <c r="C21" s="192">
        <f>'3. Budget'!C24</f>
        <v>0</v>
      </c>
      <c r="D21" s="193">
        <f>'3. Budget'!D24</f>
        <v>0</v>
      </c>
      <c r="E21" s="181">
        <f>C21*D21</f>
        <v>0</v>
      </c>
      <c r="F21" s="183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5"/>
      <c r="EI21" s="155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155"/>
      <c r="FE21" s="155"/>
      <c r="FF21" s="155"/>
      <c r="FG21" s="155"/>
      <c r="FH21" s="155"/>
      <c r="FI21" s="155"/>
      <c r="FJ21" s="155"/>
      <c r="FK21" s="155"/>
      <c r="FL21" s="155"/>
      <c r="FM21" s="155"/>
      <c r="FN21" s="155"/>
      <c r="FO21" s="155"/>
      <c r="FP21" s="155"/>
      <c r="FQ21" s="155"/>
      <c r="FR21" s="155"/>
      <c r="FS21" s="155"/>
      <c r="FT21" s="155"/>
      <c r="FU21" s="155"/>
      <c r="FV21" s="155"/>
      <c r="FW21" s="155"/>
      <c r="FX21" s="155"/>
      <c r="FY21" s="155"/>
      <c r="FZ21" s="155"/>
      <c r="GA21" s="155"/>
      <c r="GB21" s="155"/>
      <c r="GC21" s="155"/>
      <c r="GD21" s="155"/>
      <c r="GE21" s="155"/>
      <c r="GF21" s="155"/>
      <c r="GG21" s="155"/>
      <c r="GH21" s="155"/>
      <c r="GI21" s="155"/>
      <c r="GJ21" s="155"/>
      <c r="GK21" s="155"/>
      <c r="GL21" s="155"/>
      <c r="GM21" s="155"/>
      <c r="GN21" s="155"/>
      <c r="GO21" s="155"/>
      <c r="GP21" s="155"/>
      <c r="GQ21" s="155"/>
      <c r="GR21" s="155"/>
      <c r="GS21" s="155"/>
      <c r="GT21" s="155"/>
      <c r="GU21" s="155"/>
      <c r="GV21" s="155"/>
      <c r="GW21" s="155"/>
      <c r="GX21" s="155"/>
      <c r="GY21" s="155"/>
      <c r="GZ21" s="155"/>
      <c r="HA21" s="155"/>
      <c r="HB21" s="155"/>
      <c r="HC21" s="155"/>
      <c r="HD21" s="155"/>
      <c r="HE21" s="155"/>
      <c r="HF21" s="155"/>
      <c r="HG21" s="155"/>
      <c r="HH21" s="155"/>
      <c r="HI21" s="155"/>
      <c r="HJ21" s="155"/>
      <c r="HK21" s="155"/>
      <c r="HL21" s="155"/>
      <c r="HM21" s="155"/>
      <c r="HN21" s="155"/>
      <c r="HO21" s="155"/>
      <c r="HP21" s="155"/>
      <c r="HQ21" s="155"/>
      <c r="HR21" s="155"/>
      <c r="HS21" s="155"/>
      <c r="HT21" s="155"/>
      <c r="HU21" s="155"/>
      <c r="HV21" s="155"/>
      <c r="HW21" s="155"/>
      <c r="HX21" s="155"/>
      <c r="HY21" s="155"/>
      <c r="HZ21" s="155"/>
      <c r="IA21" s="155"/>
      <c r="IB21" s="155"/>
      <c r="IC21" s="155"/>
      <c r="ID21" s="155"/>
      <c r="IE21" s="155"/>
      <c r="IF21" s="155"/>
      <c r="IG21" s="155"/>
      <c r="IH21" s="155"/>
      <c r="II21" s="155"/>
      <c r="IJ21" s="155"/>
      <c r="IK21" s="155"/>
      <c r="IL21" s="155"/>
      <c r="IM21" s="155"/>
      <c r="IN21" s="155"/>
      <c r="IO21" s="155"/>
      <c r="IP21" s="155"/>
      <c r="IQ21" s="155"/>
      <c r="IR21" s="155"/>
      <c r="IS21" s="155"/>
      <c r="IT21" s="155"/>
    </row>
    <row r="22" spans="1:254" ht="28" customHeight="1" x14ac:dyDescent="0.2">
      <c r="A22" s="192" t="str">
        <f>'3. Budget'!A25</f>
        <v>Équipements de mesure mis à disposition des chargés de visite</v>
      </c>
      <c r="B22" s="198"/>
      <c r="C22" s="192">
        <f>'3. Budget'!C25</f>
        <v>0</v>
      </c>
      <c r="D22" s="193">
        <f>'3. Budget'!D25</f>
        <v>0</v>
      </c>
      <c r="E22" s="181">
        <f>C22*D22</f>
        <v>0</v>
      </c>
      <c r="F22" s="183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  <c r="BR22" s="155"/>
      <c r="BS22" s="155"/>
      <c r="BT22" s="155"/>
      <c r="BU22" s="155"/>
      <c r="BV22" s="155"/>
      <c r="BW22" s="155"/>
      <c r="BX22" s="155"/>
      <c r="BY22" s="155"/>
      <c r="BZ22" s="155"/>
      <c r="CA22" s="155"/>
      <c r="CB22" s="155"/>
      <c r="CC22" s="155"/>
      <c r="CD22" s="155"/>
      <c r="CE22" s="155"/>
      <c r="CF22" s="155"/>
      <c r="CG22" s="155"/>
      <c r="CH22" s="155"/>
      <c r="CI22" s="155"/>
      <c r="CJ22" s="155"/>
      <c r="CK22" s="155"/>
      <c r="CL22" s="155"/>
      <c r="CM22" s="155"/>
      <c r="CN22" s="155"/>
      <c r="CO22" s="155"/>
      <c r="CP22" s="155"/>
      <c r="CQ22" s="155"/>
      <c r="CR22" s="155"/>
      <c r="CS22" s="155"/>
      <c r="CT22" s="155"/>
      <c r="CU22" s="155"/>
      <c r="CV22" s="155"/>
      <c r="CW22" s="155"/>
      <c r="CX22" s="155"/>
      <c r="CY22" s="155"/>
      <c r="CZ22" s="155"/>
      <c r="DA22" s="155"/>
      <c r="DB22" s="155"/>
      <c r="DC22" s="155"/>
      <c r="DD22" s="155"/>
      <c r="DE22" s="155"/>
      <c r="DF22" s="155"/>
      <c r="DG22" s="155"/>
      <c r="DH22" s="155"/>
      <c r="DI22" s="155"/>
      <c r="DJ22" s="155"/>
      <c r="DK22" s="155"/>
      <c r="DL22" s="155"/>
      <c r="DM22" s="155"/>
      <c r="DN22" s="155"/>
      <c r="DO22" s="155"/>
      <c r="DP22" s="155"/>
      <c r="DQ22" s="155"/>
      <c r="DR22" s="155"/>
      <c r="DS22" s="155"/>
      <c r="DT22" s="155"/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55"/>
      <c r="EI22" s="155"/>
      <c r="EJ22" s="155"/>
      <c r="EK22" s="155"/>
      <c r="EL22" s="155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155"/>
      <c r="EX22" s="155"/>
      <c r="EY22" s="155"/>
      <c r="EZ22" s="155"/>
      <c r="FA22" s="155"/>
      <c r="FB22" s="155"/>
      <c r="FC22" s="155"/>
      <c r="FD22" s="155"/>
      <c r="FE22" s="155"/>
      <c r="FF22" s="155"/>
      <c r="FG22" s="155"/>
      <c r="FH22" s="155"/>
      <c r="FI22" s="155"/>
      <c r="FJ22" s="155"/>
      <c r="FK22" s="155"/>
      <c r="FL22" s="155"/>
      <c r="FM22" s="155"/>
      <c r="FN22" s="155"/>
      <c r="FO22" s="155"/>
      <c r="FP22" s="155"/>
      <c r="FQ22" s="155"/>
      <c r="FR22" s="155"/>
      <c r="FS22" s="155"/>
      <c r="FT22" s="155"/>
      <c r="FU22" s="155"/>
      <c r="FV22" s="155"/>
      <c r="FW22" s="155"/>
      <c r="FX22" s="155"/>
      <c r="FY22" s="155"/>
      <c r="FZ22" s="155"/>
      <c r="GA22" s="155"/>
      <c r="GB22" s="155"/>
      <c r="GC22" s="155"/>
      <c r="GD22" s="155"/>
      <c r="GE22" s="155"/>
      <c r="GF22" s="155"/>
      <c r="GG22" s="155"/>
      <c r="GH22" s="155"/>
      <c r="GI22" s="155"/>
      <c r="GJ22" s="155"/>
      <c r="GK22" s="155"/>
      <c r="GL22" s="155"/>
      <c r="GM22" s="155"/>
      <c r="GN22" s="155"/>
      <c r="GO22" s="155"/>
      <c r="GP22" s="155"/>
      <c r="GQ22" s="155"/>
      <c r="GR22" s="155"/>
      <c r="GS22" s="155"/>
      <c r="GT22" s="155"/>
      <c r="GU22" s="155"/>
      <c r="GV22" s="155"/>
      <c r="GW22" s="155"/>
      <c r="GX22" s="155"/>
      <c r="GY22" s="155"/>
      <c r="GZ22" s="155"/>
      <c r="HA22" s="155"/>
      <c r="HB22" s="155"/>
      <c r="HC22" s="155"/>
      <c r="HD22" s="155"/>
      <c r="HE22" s="155"/>
      <c r="HF22" s="155"/>
      <c r="HG22" s="155"/>
      <c r="HH22" s="155"/>
      <c r="HI22" s="155"/>
      <c r="HJ22" s="155"/>
      <c r="HK22" s="155"/>
      <c r="HL22" s="155"/>
      <c r="HM22" s="155"/>
      <c r="HN22" s="155"/>
      <c r="HO22" s="155"/>
      <c r="HP22" s="155"/>
      <c r="HQ22" s="155"/>
      <c r="HR22" s="155"/>
      <c r="HS22" s="155"/>
      <c r="HT22" s="155"/>
      <c r="HU22" s="155"/>
      <c r="HV22" s="155"/>
      <c r="HW22" s="155"/>
      <c r="HX22" s="155"/>
      <c r="HY22" s="155"/>
      <c r="HZ22" s="155"/>
      <c r="IA22" s="155"/>
      <c r="IB22" s="155"/>
      <c r="IC22" s="155"/>
      <c r="ID22" s="155"/>
      <c r="IE22" s="155"/>
      <c r="IF22" s="155"/>
      <c r="IG22" s="155"/>
      <c r="IH22" s="155"/>
      <c r="II22" s="155"/>
      <c r="IJ22" s="155"/>
      <c r="IK22" s="155"/>
      <c r="IL22" s="155"/>
      <c r="IM22" s="155"/>
      <c r="IN22" s="155"/>
      <c r="IO22" s="155"/>
      <c r="IP22" s="155"/>
      <c r="IQ22" s="155"/>
      <c r="IR22" s="155"/>
      <c r="IS22" s="155"/>
      <c r="IT22" s="155"/>
    </row>
    <row r="23" spans="1:254" s="154" customFormat="1" ht="28" x14ac:dyDescent="0.15">
      <c r="A23" s="189" t="s">
        <v>38</v>
      </c>
      <c r="B23" s="196"/>
      <c r="C23" s="196"/>
      <c r="D23" s="197"/>
      <c r="E23" s="182">
        <f>SUM(E24:E25)</f>
        <v>0</v>
      </c>
      <c r="F23" s="184">
        <f>SUM(F24:F25)</f>
        <v>0</v>
      </c>
    </row>
    <row r="24" spans="1:254" s="154" customFormat="1" ht="25" customHeight="1" x14ac:dyDescent="0.15">
      <c r="A24" s="192" t="str">
        <f>'3. Budget'!A27</f>
        <v>Formation des chargés de visite</v>
      </c>
      <c r="B24" s="194"/>
      <c r="C24" s="192">
        <f>'3. Budget'!C27</f>
        <v>0</v>
      </c>
      <c r="D24" s="195"/>
      <c r="E24" s="181">
        <f>C24</f>
        <v>0</v>
      </c>
      <c r="F24" s="183"/>
    </row>
    <row r="25" spans="1:254" s="154" customFormat="1" ht="20" customHeight="1" x14ac:dyDescent="0.15">
      <c r="A25" s="192" t="str">
        <f>'3. Budget'!A28</f>
        <v>Autre</v>
      </c>
      <c r="B25" s="194"/>
      <c r="C25" s="192">
        <f>'3. Budget'!C28</f>
        <v>0</v>
      </c>
      <c r="D25" s="195"/>
      <c r="E25" s="181">
        <f>C25</f>
        <v>0</v>
      </c>
      <c r="F25" s="183"/>
    </row>
    <row r="26" spans="1:254" ht="28" x14ac:dyDescent="0.2">
      <c r="A26" s="189" t="s">
        <v>134</v>
      </c>
      <c r="B26" s="189"/>
      <c r="C26" s="189"/>
      <c r="D26" s="199"/>
      <c r="E26" s="185">
        <f>(E5+E11+E17+E19+E23)*0.04</f>
        <v>0</v>
      </c>
      <c r="F26" s="186">
        <f>E26</f>
        <v>0</v>
      </c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  <c r="BM26" s="155"/>
      <c r="BN26" s="155"/>
      <c r="BO26" s="155"/>
      <c r="BP26" s="155"/>
      <c r="BQ26" s="155"/>
      <c r="BR26" s="155"/>
      <c r="BS26" s="155"/>
      <c r="BT26" s="155"/>
      <c r="BU26" s="155"/>
      <c r="BV26" s="155"/>
      <c r="BW26" s="155"/>
      <c r="BX26" s="155"/>
      <c r="BY26" s="155"/>
      <c r="BZ26" s="155"/>
      <c r="CA26" s="155"/>
      <c r="CB26" s="155"/>
      <c r="CC26" s="155"/>
      <c r="CD26" s="155"/>
      <c r="CE26" s="155"/>
      <c r="CF26" s="155"/>
      <c r="CG26" s="155"/>
      <c r="CH26" s="155"/>
      <c r="CI26" s="155"/>
      <c r="CJ26" s="155"/>
      <c r="CK26" s="155"/>
      <c r="CL26" s="155"/>
      <c r="CM26" s="155"/>
      <c r="CN26" s="155"/>
      <c r="CO26" s="155"/>
      <c r="CP26" s="155"/>
      <c r="CQ26" s="155"/>
      <c r="CR26" s="155"/>
      <c r="CS26" s="155"/>
      <c r="CT26" s="155"/>
      <c r="CU26" s="155"/>
      <c r="CV26" s="155"/>
      <c r="CW26" s="155"/>
      <c r="CX26" s="155"/>
      <c r="CY26" s="155"/>
      <c r="CZ26" s="155"/>
      <c r="DA26" s="155"/>
      <c r="DB26" s="155"/>
      <c r="DC26" s="155"/>
      <c r="DD26" s="155"/>
      <c r="DE26" s="155"/>
      <c r="DF26" s="155"/>
      <c r="DG26" s="155"/>
      <c r="DH26" s="155"/>
      <c r="DI26" s="155"/>
      <c r="DJ26" s="155"/>
      <c r="DK26" s="155"/>
      <c r="DL26" s="155"/>
      <c r="DM26" s="155"/>
      <c r="DN26" s="155"/>
      <c r="DO26" s="155"/>
      <c r="DP26" s="155"/>
      <c r="DQ26" s="155"/>
      <c r="DR26" s="155"/>
      <c r="DS26" s="155"/>
      <c r="DT26" s="155"/>
      <c r="DU26" s="155"/>
      <c r="DV26" s="155"/>
      <c r="DW26" s="155"/>
      <c r="DX26" s="155"/>
      <c r="DY26" s="155"/>
      <c r="DZ26" s="155"/>
      <c r="EA26" s="155"/>
      <c r="EB26" s="155"/>
      <c r="EC26" s="155"/>
      <c r="ED26" s="155"/>
      <c r="EE26" s="155"/>
      <c r="EF26" s="155"/>
      <c r="EG26" s="155"/>
      <c r="EH26" s="155"/>
      <c r="EI26" s="155"/>
      <c r="EJ26" s="155"/>
      <c r="EK26" s="155"/>
      <c r="EL26" s="155"/>
      <c r="EM26" s="155"/>
      <c r="EN26" s="155"/>
      <c r="EO26" s="155"/>
      <c r="EP26" s="155"/>
      <c r="EQ26" s="155"/>
      <c r="ER26" s="155"/>
      <c r="ES26" s="155"/>
      <c r="ET26" s="155"/>
      <c r="EU26" s="155"/>
      <c r="EV26" s="155"/>
      <c r="EW26" s="155"/>
      <c r="EX26" s="155"/>
      <c r="EY26" s="155"/>
      <c r="EZ26" s="155"/>
      <c r="FA26" s="155"/>
      <c r="FB26" s="155"/>
      <c r="FC26" s="155"/>
      <c r="FD26" s="155"/>
      <c r="FE26" s="155"/>
      <c r="FF26" s="155"/>
      <c r="FG26" s="155"/>
      <c r="FH26" s="155"/>
      <c r="FI26" s="155"/>
      <c r="FJ26" s="155"/>
      <c r="FK26" s="155"/>
      <c r="FL26" s="155"/>
      <c r="FM26" s="155"/>
      <c r="FN26" s="155"/>
      <c r="FO26" s="155"/>
      <c r="FP26" s="155"/>
      <c r="FQ26" s="155"/>
      <c r="FR26" s="155"/>
      <c r="FS26" s="155"/>
      <c r="FT26" s="155"/>
      <c r="FU26" s="155"/>
      <c r="FV26" s="155"/>
      <c r="FW26" s="155"/>
      <c r="FX26" s="155"/>
      <c r="FY26" s="155"/>
      <c r="FZ26" s="155"/>
      <c r="GA26" s="155"/>
      <c r="GB26" s="155"/>
      <c r="GC26" s="155"/>
      <c r="GD26" s="155"/>
      <c r="GE26" s="155"/>
      <c r="GF26" s="155"/>
      <c r="GG26" s="155"/>
      <c r="GH26" s="155"/>
      <c r="GI26" s="155"/>
      <c r="GJ26" s="155"/>
      <c r="GK26" s="155"/>
      <c r="GL26" s="155"/>
      <c r="GM26" s="155"/>
      <c r="GN26" s="155"/>
      <c r="GO26" s="155"/>
      <c r="GP26" s="155"/>
      <c r="GQ26" s="155"/>
      <c r="GR26" s="155"/>
      <c r="GS26" s="155"/>
      <c r="GT26" s="155"/>
      <c r="GU26" s="155"/>
      <c r="GV26" s="155"/>
      <c r="GW26" s="155"/>
      <c r="GX26" s="155"/>
      <c r="GY26" s="155"/>
      <c r="GZ26" s="155"/>
      <c r="HA26" s="155"/>
      <c r="HB26" s="155"/>
      <c r="HC26" s="155"/>
      <c r="HD26" s="155"/>
      <c r="HE26" s="155"/>
      <c r="HF26" s="155"/>
      <c r="HG26" s="155"/>
      <c r="HH26" s="155"/>
      <c r="HI26" s="155"/>
      <c r="HJ26" s="155"/>
      <c r="HK26" s="155"/>
      <c r="HL26" s="155"/>
      <c r="HM26" s="155"/>
      <c r="HN26" s="155"/>
      <c r="HO26" s="155"/>
      <c r="HP26" s="155"/>
      <c r="HQ26" s="155"/>
      <c r="HR26" s="155"/>
      <c r="HS26" s="155"/>
      <c r="HT26" s="155"/>
      <c r="HU26" s="155"/>
      <c r="HV26" s="155"/>
      <c r="HW26" s="155"/>
      <c r="HX26" s="155"/>
      <c r="HY26" s="155"/>
      <c r="HZ26" s="155"/>
      <c r="IA26" s="155"/>
      <c r="IB26" s="155"/>
      <c r="IC26" s="155"/>
      <c r="ID26" s="155"/>
      <c r="IE26" s="155"/>
      <c r="IF26" s="155"/>
      <c r="IG26" s="155"/>
      <c r="IH26" s="155"/>
      <c r="II26" s="155"/>
      <c r="IJ26" s="155"/>
      <c r="IK26" s="155"/>
      <c r="IL26" s="155"/>
      <c r="IM26" s="155"/>
      <c r="IN26" s="155"/>
      <c r="IO26" s="155"/>
      <c r="IP26" s="155"/>
      <c r="IQ26" s="155"/>
      <c r="IR26" s="155"/>
      <c r="IS26" s="155"/>
      <c r="IT26" s="155"/>
    </row>
    <row r="27" spans="1:254" x14ac:dyDescent="0.2">
      <c r="A27" s="166"/>
      <c r="B27" s="167"/>
      <c r="C27" s="167"/>
      <c r="D27" s="167"/>
      <c r="E27" s="188"/>
      <c r="F27" s="187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155"/>
      <c r="BN27" s="155"/>
      <c r="BO27" s="155"/>
      <c r="BP27" s="155"/>
      <c r="BQ27" s="155"/>
      <c r="BR27" s="155"/>
      <c r="BS27" s="155"/>
      <c r="BT27" s="155"/>
      <c r="BU27" s="155"/>
      <c r="BV27" s="155"/>
      <c r="BW27" s="155"/>
      <c r="BX27" s="155"/>
      <c r="BY27" s="155"/>
      <c r="BZ27" s="155"/>
      <c r="CA27" s="155"/>
      <c r="CB27" s="155"/>
      <c r="CC27" s="155"/>
      <c r="CD27" s="155"/>
      <c r="CE27" s="155"/>
      <c r="CF27" s="155"/>
      <c r="CG27" s="155"/>
      <c r="CH27" s="155"/>
      <c r="CI27" s="155"/>
      <c r="CJ27" s="155"/>
      <c r="CK27" s="155"/>
      <c r="CL27" s="155"/>
      <c r="CM27" s="155"/>
      <c r="CN27" s="155"/>
      <c r="CO27" s="155"/>
      <c r="CP27" s="155"/>
      <c r="CQ27" s="155"/>
      <c r="CR27" s="155"/>
      <c r="CS27" s="155"/>
      <c r="CT27" s="155"/>
      <c r="CU27" s="155"/>
      <c r="CV27" s="155"/>
      <c r="CW27" s="155"/>
      <c r="CX27" s="155"/>
      <c r="CY27" s="155"/>
      <c r="CZ27" s="155"/>
      <c r="DA27" s="155"/>
      <c r="DB27" s="155"/>
      <c r="DC27" s="155"/>
      <c r="DD27" s="155"/>
      <c r="DE27" s="155"/>
      <c r="DF27" s="155"/>
      <c r="DG27" s="155"/>
      <c r="DH27" s="155"/>
      <c r="DI27" s="155"/>
      <c r="DJ27" s="155"/>
      <c r="DK27" s="155"/>
      <c r="DL27" s="155"/>
      <c r="DM27" s="155"/>
      <c r="DN27" s="155"/>
      <c r="DO27" s="155"/>
      <c r="DP27" s="155"/>
      <c r="DQ27" s="155"/>
      <c r="DR27" s="155"/>
      <c r="DS27" s="155"/>
      <c r="DT27" s="155"/>
      <c r="DU27" s="155"/>
      <c r="DV27" s="155"/>
      <c r="DW27" s="155"/>
      <c r="DX27" s="155"/>
      <c r="DY27" s="155"/>
      <c r="DZ27" s="155"/>
      <c r="EA27" s="155"/>
      <c r="EB27" s="155"/>
      <c r="EC27" s="155"/>
      <c r="ED27" s="155"/>
      <c r="EE27" s="155"/>
      <c r="EF27" s="155"/>
      <c r="EG27" s="155"/>
      <c r="EH27" s="155"/>
      <c r="EI27" s="155"/>
      <c r="EJ27" s="155"/>
      <c r="EK27" s="155"/>
      <c r="EL27" s="155"/>
      <c r="EM27" s="155"/>
      <c r="EN27" s="155"/>
      <c r="EO27" s="155"/>
      <c r="EP27" s="155"/>
      <c r="EQ27" s="155"/>
      <c r="ER27" s="155"/>
      <c r="ES27" s="155"/>
      <c r="ET27" s="155"/>
      <c r="EU27" s="155"/>
      <c r="EV27" s="155"/>
      <c r="EW27" s="155"/>
      <c r="EX27" s="155"/>
      <c r="EY27" s="155"/>
      <c r="EZ27" s="155"/>
      <c r="FA27" s="155"/>
      <c r="FB27" s="155"/>
      <c r="FC27" s="155"/>
      <c r="FD27" s="155"/>
      <c r="FE27" s="155"/>
      <c r="FF27" s="155"/>
      <c r="FG27" s="155"/>
      <c r="FH27" s="155"/>
      <c r="FI27" s="155"/>
      <c r="FJ27" s="155"/>
      <c r="FK27" s="155"/>
      <c r="FL27" s="155"/>
      <c r="FM27" s="155"/>
      <c r="FN27" s="155"/>
      <c r="FO27" s="155"/>
      <c r="FP27" s="155"/>
      <c r="FQ27" s="155"/>
      <c r="FR27" s="155"/>
      <c r="FS27" s="155"/>
      <c r="FT27" s="155"/>
      <c r="FU27" s="155"/>
      <c r="FV27" s="155"/>
      <c r="FW27" s="155"/>
      <c r="FX27" s="155"/>
      <c r="FY27" s="155"/>
      <c r="FZ27" s="155"/>
      <c r="GA27" s="155"/>
      <c r="GB27" s="155"/>
      <c r="GC27" s="155"/>
      <c r="GD27" s="155"/>
      <c r="GE27" s="155"/>
      <c r="GF27" s="155"/>
      <c r="GG27" s="155"/>
      <c r="GH27" s="155"/>
      <c r="GI27" s="155"/>
      <c r="GJ27" s="155"/>
      <c r="GK27" s="155"/>
      <c r="GL27" s="155"/>
      <c r="GM27" s="155"/>
      <c r="GN27" s="155"/>
      <c r="GO27" s="155"/>
      <c r="GP27" s="155"/>
      <c r="GQ27" s="155"/>
      <c r="GR27" s="155"/>
      <c r="GS27" s="155"/>
      <c r="GT27" s="155"/>
      <c r="GU27" s="155"/>
      <c r="GV27" s="155"/>
      <c r="GW27" s="155"/>
      <c r="GX27" s="155"/>
      <c r="GY27" s="155"/>
      <c r="GZ27" s="155"/>
      <c r="HA27" s="155"/>
      <c r="HB27" s="155"/>
      <c r="HC27" s="155"/>
      <c r="HD27" s="155"/>
      <c r="HE27" s="155"/>
      <c r="HF27" s="155"/>
      <c r="HG27" s="155"/>
      <c r="HH27" s="155"/>
      <c r="HI27" s="155"/>
      <c r="HJ27" s="155"/>
      <c r="HK27" s="155"/>
      <c r="HL27" s="155"/>
      <c r="HM27" s="155"/>
      <c r="HN27" s="155"/>
      <c r="HO27" s="155"/>
      <c r="HP27" s="155"/>
      <c r="HQ27" s="155"/>
      <c r="HR27" s="155"/>
      <c r="HS27" s="155"/>
      <c r="HT27" s="155"/>
      <c r="HU27" s="155"/>
      <c r="HV27" s="155"/>
      <c r="HW27" s="155"/>
      <c r="HX27" s="155"/>
      <c r="HY27" s="155"/>
      <c r="HZ27" s="155"/>
      <c r="IA27" s="155"/>
      <c r="IB27" s="155"/>
      <c r="IC27" s="155"/>
      <c r="ID27" s="155"/>
      <c r="IE27" s="155"/>
      <c r="IF27" s="155"/>
      <c r="IG27" s="155"/>
      <c r="IH27" s="155"/>
      <c r="II27" s="155"/>
      <c r="IJ27" s="155"/>
      <c r="IK27" s="155"/>
      <c r="IL27" s="155"/>
      <c r="IM27" s="155"/>
      <c r="IN27" s="155"/>
      <c r="IO27" s="155"/>
      <c r="IP27" s="155"/>
      <c r="IQ27" s="155"/>
      <c r="IR27" s="155"/>
      <c r="IS27" s="155"/>
      <c r="IT27" s="155"/>
    </row>
    <row r="28" spans="1:254" x14ac:dyDescent="0.2">
      <c r="A28" s="414" t="s">
        <v>284</v>
      </c>
      <c r="B28" s="415"/>
      <c r="C28" s="415"/>
      <c r="D28" s="415"/>
      <c r="E28" s="168">
        <f>E5+E11+E17+E19+E23+E26</f>
        <v>0</v>
      </c>
      <c r="F28" s="168">
        <f>F5+F11+F17+F19+F23+F26</f>
        <v>0</v>
      </c>
      <c r="G28" s="169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  <c r="BK28" s="155"/>
      <c r="BL28" s="155"/>
      <c r="BM28" s="155"/>
      <c r="BN28" s="155"/>
      <c r="BO28" s="155"/>
      <c r="BP28" s="155"/>
      <c r="BQ28" s="155"/>
      <c r="BR28" s="155"/>
      <c r="BS28" s="155"/>
      <c r="BT28" s="155"/>
      <c r="BU28" s="155"/>
      <c r="BV28" s="155"/>
      <c r="BW28" s="155"/>
      <c r="BX28" s="155"/>
      <c r="BY28" s="155"/>
      <c r="BZ28" s="155"/>
      <c r="CA28" s="155"/>
      <c r="CB28" s="155"/>
      <c r="CC28" s="155"/>
      <c r="CD28" s="155"/>
      <c r="CE28" s="155"/>
      <c r="CF28" s="155"/>
      <c r="CG28" s="155"/>
      <c r="CH28" s="155"/>
      <c r="CI28" s="155"/>
      <c r="CJ28" s="155"/>
      <c r="CK28" s="155"/>
      <c r="CL28" s="155"/>
      <c r="CM28" s="155"/>
      <c r="CN28" s="155"/>
      <c r="CO28" s="155"/>
      <c r="CP28" s="155"/>
      <c r="CQ28" s="155"/>
      <c r="CR28" s="155"/>
      <c r="CS28" s="155"/>
      <c r="CT28" s="155"/>
      <c r="CU28" s="155"/>
      <c r="CV28" s="155"/>
      <c r="CW28" s="155"/>
      <c r="CX28" s="155"/>
      <c r="CY28" s="155"/>
      <c r="CZ28" s="155"/>
      <c r="DA28" s="155"/>
      <c r="DB28" s="155"/>
      <c r="DC28" s="155"/>
      <c r="DD28" s="155"/>
      <c r="DE28" s="155"/>
      <c r="DF28" s="155"/>
      <c r="DG28" s="155"/>
      <c r="DH28" s="155"/>
      <c r="DI28" s="155"/>
      <c r="DJ28" s="155"/>
      <c r="DK28" s="155"/>
      <c r="DL28" s="155"/>
      <c r="DM28" s="155"/>
      <c r="DN28" s="155"/>
      <c r="DO28" s="155"/>
      <c r="DP28" s="155"/>
      <c r="DQ28" s="155"/>
      <c r="DR28" s="155"/>
      <c r="DS28" s="155"/>
      <c r="DT28" s="155"/>
      <c r="DU28" s="155"/>
      <c r="DV28" s="155"/>
      <c r="DW28" s="155"/>
      <c r="DX28" s="155"/>
      <c r="DY28" s="155"/>
      <c r="DZ28" s="155"/>
      <c r="EA28" s="155"/>
      <c r="EB28" s="155"/>
      <c r="EC28" s="155"/>
      <c r="ED28" s="155"/>
      <c r="EE28" s="155"/>
      <c r="EF28" s="155"/>
      <c r="EG28" s="155"/>
      <c r="EH28" s="155"/>
      <c r="EI28" s="155"/>
      <c r="EJ28" s="155"/>
      <c r="EK28" s="155"/>
      <c r="EL28" s="155"/>
      <c r="EM28" s="155"/>
      <c r="EN28" s="155"/>
      <c r="EO28" s="155"/>
      <c r="EP28" s="155"/>
      <c r="EQ28" s="155"/>
      <c r="ER28" s="155"/>
      <c r="ES28" s="155"/>
      <c r="ET28" s="155"/>
      <c r="EU28" s="155"/>
      <c r="EV28" s="155"/>
      <c r="EW28" s="155"/>
      <c r="EX28" s="155"/>
      <c r="EY28" s="155"/>
      <c r="EZ28" s="155"/>
      <c r="FA28" s="155"/>
      <c r="FB28" s="155"/>
      <c r="FC28" s="155"/>
      <c r="FD28" s="155"/>
      <c r="FE28" s="155"/>
      <c r="FF28" s="155"/>
      <c r="FG28" s="155"/>
      <c r="FH28" s="155"/>
      <c r="FI28" s="155"/>
      <c r="FJ28" s="155"/>
      <c r="FK28" s="155"/>
      <c r="FL28" s="155"/>
      <c r="FM28" s="155"/>
      <c r="FN28" s="155"/>
      <c r="FO28" s="155"/>
      <c r="FP28" s="155"/>
      <c r="FQ28" s="155"/>
      <c r="FR28" s="155"/>
      <c r="FS28" s="155"/>
      <c r="FT28" s="155"/>
      <c r="FU28" s="155"/>
      <c r="FV28" s="155"/>
      <c r="FW28" s="155"/>
      <c r="FX28" s="155"/>
      <c r="FY28" s="155"/>
      <c r="FZ28" s="155"/>
      <c r="GA28" s="155"/>
      <c r="GB28" s="155"/>
      <c r="GC28" s="155"/>
      <c r="GD28" s="155"/>
      <c r="GE28" s="155"/>
      <c r="GF28" s="155"/>
      <c r="GG28" s="155"/>
      <c r="GH28" s="155"/>
      <c r="GI28" s="155"/>
      <c r="GJ28" s="155"/>
      <c r="GK28" s="155"/>
      <c r="GL28" s="155"/>
      <c r="GM28" s="155"/>
      <c r="GN28" s="155"/>
      <c r="GO28" s="155"/>
      <c r="GP28" s="155"/>
      <c r="GQ28" s="155"/>
      <c r="GR28" s="155"/>
      <c r="GS28" s="155"/>
      <c r="GT28" s="155"/>
      <c r="GU28" s="155"/>
      <c r="GV28" s="155"/>
      <c r="GW28" s="155"/>
      <c r="GX28" s="155"/>
      <c r="GY28" s="155"/>
      <c r="GZ28" s="155"/>
      <c r="HA28" s="155"/>
      <c r="HB28" s="155"/>
      <c r="HC28" s="155"/>
      <c r="HD28" s="155"/>
      <c r="HE28" s="155"/>
      <c r="HF28" s="155"/>
      <c r="HG28" s="155"/>
      <c r="HH28" s="155"/>
      <c r="HI28" s="155"/>
      <c r="HJ28" s="155"/>
      <c r="HK28" s="155"/>
      <c r="HL28" s="155"/>
      <c r="HM28" s="155"/>
      <c r="HN28" s="155"/>
      <c r="HO28" s="155"/>
      <c r="HP28" s="155"/>
      <c r="HQ28" s="155"/>
      <c r="HR28" s="155"/>
      <c r="HS28" s="155"/>
      <c r="HT28" s="155"/>
      <c r="HU28" s="155"/>
      <c r="HV28" s="155"/>
      <c r="HW28" s="155"/>
      <c r="HX28" s="155"/>
      <c r="HY28" s="155"/>
      <c r="HZ28" s="155"/>
      <c r="IA28" s="155"/>
      <c r="IB28" s="155"/>
      <c r="IC28" s="155"/>
      <c r="ID28" s="155"/>
      <c r="IE28" s="155"/>
      <c r="IF28" s="155"/>
      <c r="IG28" s="155"/>
      <c r="IH28" s="155"/>
      <c r="II28" s="155"/>
      <c r="IJ28" s="155"/>
      <c r="IK28" s="155"/>
      <c r="IL28" s="155"/>
      <c r="IM28" s="155"/>
      <c r="IN28" s="155"/>
      <c r="IO28" s="155"/>
      <c r="IP28" s="155"/>
      <c r="IQ28" s="155"/>
      <c r="IR28" s="155"/>
      <c r="IS28" s="155"/>
      <c r="IT28" s="155"/>
    </row>
    <row r="29" spans="1:254" s="154" customFormat="1" ht="13" x14ac:dyDescent="0.15">
      <c r="A29" s="170"/>
      <c r="B29" s="170"/>
      <c r="C29" s="170"/>
      <c r="D29" s="170"/>
      <c r="E29" s="170"/>
      <c r="F29" s="170"/>
    </row>
    <row r="30" spans="1:254" x14ac:dyDescent="0.2">
      <c r="A30" s="416" t="s">
        <v>42</v>
      </c>
      <c r="B30" s="416"/>
      <c r="C30" s="171">
        <f>F28</f>
        <v>0</v>
      </c>
      <c r="D30" s="172"/>
      <c r="E30" s="173"/>
      <c r="F30" s="173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155"/>
      <c r="BN30" s="155"/>
      <c r="BO30" s="155"/>
      <c r="BP30" s="155"/>
      <c r="BQ30" s="155"/>
      <c r="BR30" s="155"/>
      <c r="BS30" s="155"/>
      <c r="BT30" s="155"/>
      <c r="BU30" s="155"/>
      <c r="BV30" s="155"/>
      <c r="BW30" s="155"/>
      <c r="BX30" s="155"/>
      <c r="BY30" s="155"/>
      <c r="BZ30" s="155"/>
      <c r="CA30" s="155"/>
      <c r="CB30" s="155"/>
      <c r="CC30" s="155"/>
      <c r="CD30" s="155"/>
      <c r="CE30" s="155"/>
      <c r="CF30" s="155"/>
      <c r="CG30" s="155"/>
      <c r="CH30" s="155"/>
      <c r="CI30" s="155"/>
      <c r="CJ30" s="155"/>
      <c r="CK30" s="155"/>
      <c r="CL30" s="155"/>
      <c r="CM30" s="155"/>
      <c r="CN30" s="155"/>
      <c r="CO30" s="155"/>
      <c r="CP30" s="155"/>
      <c r="CQ30" s="155"/>
      <c r="CR30" s="155"/>
      <c r="CS30" s="155"/>
      <c r="CT30" s="155"/>
      <c r="CU30" s="155"/>
      <c r="CV30" s="155"/>
      <c r="CW30" s="155"/>
      <c r="CX30" s="155"/>
      <c r="CY30" s="155"/>
      <c r="CZ30" s="155"/>
      <c r="DA30" s="155"/>
      <c r="DB30" s="155"/>
      <c r="DC30" s="155"/>
      <c r="DD30" s="155"/>
      <c r="DE30" s="155"/>
      <c r="DF30" s="155"/>
      <c r="DG30" s="155"/>
      <c r="DH30" s="155"/>
      <c r="DI30" s="155"/>
      <c r="DJ30" s="155"/>
      <c r="DK30" s="155"/>
      <c r="DL30" s="155"/>
      <c r="DM30" s="155"/>
      <c r="DN30" s="155"/>
      <c r="DO30" s="155"/>
      <c r="DP30" s="155"/>
      <c r="DQ30" s="155"/>
      <c r="DR30" s="155"/>
      <c r="DS30" s="155"/>
      <c r="DT30" s="155"/>
      <c r="DU30" s="155"/>
      <c r="DV30" s="155"/>
      <c r="DW30" s="155"/>
      <c r="DX30" s="155"/>
      <c r="DY30" s="155"/>
      <c r="DZ30" s="155"/>
      <c r="EA30" s="155"/>
      <c r="EB30" s="155"/>
      <c r="EC30" s="155"/>
      <c r="ED30" s="155"/>
      <c r="EE30" s="155"/>
      <c r="EF30" s="155"/>
      <c r="EG30" s="155"/>
      <c r="EH30" s="155"/>
      <c r="EI30" s="155"/>
      <c r="EJ30" s="155"/>
      <c r="EK30" s="155"/>
      <c r="EL30" s="155"/>
      <c r="EM30" s="155"/>
      <c r="EN30" s="155"/>
      <c r="EO30" s="155"/>
      <c r="EP30" s="155"/>
      <c r="EQ30" s="155"/>
      <c r="ER30" s="155"/>
      <c r="ES30" s="155"/>
      <c r="ET30" s="155"/>
      <c r="EU30" s="155"/>
      <c r="EV30" s="155"/>
      <c r="EW30" s="155"/>
      <c r="EX30" s="155"/>
      <c r="EY30" s="155"/>
      <c r="EZ30" s="155"/>
      <c r="FA30" s="155"/>
      <c r="FB30" s="155"/>
      <c r="FC30" s="155"/>
      <c r="FD30" s="155"/>
      <c r="FE30" s="155"/>
      <c r="FF30" s="155"/>
      <c r="FG30" s="155"/>
      <c r="FH30" s="155"/>
      <c r="FI30" s="155"/>
      <c r="FJ30" s="155"/>
      <c r="FK30" s="155"/>
      <c r="FL30" s="155"/>
      <c r="FM30" s="155"/>
      <c r="FN30" s="155"/>
      <c r="FO30" s="155"/>
      <c r="FP30" s="155"/>
      <c r="FQ30" s="155"/>
      <c r="FR30" s="155"/>
      <c r="FS30" s="155"/>
      <c r="FT30" s="155"/>
      <c r="FU30" s="155"/>
      <c r="FV30" s="155"/>
      <c r="FW30" s="155"/>
      <c r="FX30" s="155"/>
      <c r="FY30" s="155"/>
      <c r="FZ30" s="155"/>
      <c r="GA30" s="155"/>
      <c r="GB30" s="155"/>
      <c r="GC30" s="155"/>
      <c r="GD30" s="155"/>
      <c r="GE30" s="155"/>
      <c r="GF30" s="155"/>
      <c r="GG30" s="155"/>
      <c r="GH30" s="155"/>
      <c r="GI30" s="155"/>
      <c r="GJ30" s="155"/>
      <c r="GK30" s="155"/>
      <c r="GL30" s="155"/>
      <c r="GM30" s="155"/>
      <c r="GN30" s="155"/>
      <c r="GO30" s="155"/>
      <c r="GP30" s="155"/>
      <c r="GQ30" s="155"/>
      <c r="GR30" s="155"/>
      <c r="GS30" s="155"/>
      <c r="GT30" s="155"/>
      <c r="GU30" s="155"/>
      <c r="GV30" s="155"/>
      <c r="GW30" s="155"/>
      <c r="GX30" s="155"/>
      <c r="GY30" s="155"/>
      <c r="GZ30" s="155"/>
      <c r="HA30" s="155"/>
      <c r="HB30" s="155"/>
      <c r="HC30" s="155"/>
      <c r="HD30" s="155"/>
      <c r="HE30" s="155"/>
      <c r="HF30" s="155"/>
      <c r="HG30" s="155"/>
      <c r="HH30" s="155"/>
      <c r="HI30" s="155"/>
      <c r="HJ30" s="155"/>
      <c r="HK30" s="155"/>
      <c r="HL30" s="155"/>
      <c r="HM30" s="155"/>
      <c r="HN30" s="155"/>
      <c r="HO30" s="155"/>
      <c r="HP30" s="155"/>
      <c r="HQ30" s="155"/>
      <c r="HR30" s="155"/>
      <c r="HS30" s="155"/>
      <c r="HT30" s="155"/>
      <c r="HU30" s="155"/>
      <c r="HV30" s="155"/>
      <c r="HW30" s="155"/>
      <c r="HX30" s="155"/>
      <c r="HY30" s="155"/>
      <c r="HZ30" s="155"/>
      <c r="IA30" s="155"/>
      <c r="IB30" s="155"/>
      <c r="IC30" s="155"/>
      <c r="ID30" s="155"/>
      <c r="IE30" s="155"/>
      <c r="IF30" s="155"/>
      <c r="IG30" s="155"/>
      <c r="IH30" s="155"/>
      <c r="II30" s="155"/>
      <c r="IJ30" s="155"/>
      <c r="IK30" s="155"/>
      <c r="IL30" s="155"/>
      <c r="IM30" s="155"/>
      <c r="IN30" s="155"/>
      <c r="IO30" s="155"/>
      <c r="IP30" s="155"/>
      <c r="IQ30" s="155"/>
      <c r="IR30" s="155"/>
      <c r="IS30" s="155"/>
      <c r="IT30" s="155"/>
    </row>
    <row r="31" spans="1:254" ht="28" x14ac:dyDescent="0.2">
      <c r="A31" s="417" t="s">
        <v>43</v>
      </c>
      <c r="B31" s="417"/>
      <c r="C31" s="174">
        <f>C30/8</f>
        <v>0</v>
      </c>
      <c r="D31" s="175" t="s">
        <v>44</v>
      </c>
      <c r="E31" s="173"/>
      <c r="F31" s="173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155"/>
      <c r="CN31" s="155"/>
      <c r="CO31" s="155"/>
      <c r="CP31" s="155"/>
      <c r="CQ31" s="155"/>
      <c r="CR31" s="155"/>
      <c r="CS31" s="155"/>
      <c r="CT31" s="155"/>
      <c r="CU31" s="155"/>
      <c r="CV31" s="155"/>
      <c r="CW31" s="155"/>
      <c r="CX31" s="155"/>
      <c r="CY31" s="155"/>
      <c r="CZ31" s="155"/>
      <c r="DA31" s="155"/>
      <c r="DB31" s="155"/>
      <c r="DC31" s="155"/>
      <c r="DD31" s="155"/>
      <c r="DE31" s="155"/>
      <c r="DF31" s="155"/>
      <c r="DG31" s="155"/>
      <c r="DH31" s="155"/>
      <c r="DI31" s="155"/>
      <c r="DJ31" s="155"/>
      <c r="DK31" s="155"/>
      <c r="DL31" s="155"/>
      <c r="DM31" s="155"/>
      <c r="DN31" s="155"/>
      <c r="DO31" s="155"/>
      <c r="DP31" s="155"/>
      <c r="DQ31" s="155"/>
      <c r="DR31" s="155"/>
      <c r="DS31" s="155"/>
      <c r="DT31" s="155"/>
      <c r="DU31" s="155"/>
      <c r="DV31" s="155"/>
      <c r="DW31" s="155"/>
      <c r="DX31" s="155"/>
      <c r="DY31" s="155"/>
      <c r="DZ31" s="155"/>
      <c r="EA31" s="155"/>
      <c r="EB31" s="155"/>
      <c r="EC31" s="155"/>
      <c r="ED31" s="155"/>
      <c r="EE31" s="155"/>
      <c r="EF31" s="155"/>
      <c r="EG31" s="155"/>
      <c r="EH31" s="155"/>
      <c r="EI31" s="155"/>
      <c r="EJ31" s="155"/>
      <c r="EK31" s="155"/>
      <c r="EL31" s="155"/>
      <c r="EM31" s="155"/>
      <c r="EN31" s="155"/>
      <c r="EO31" s="155"/>
      <c r="EP31" s="155"/>
      <c r="EQ31" s="155"/>
      <c r="ER31" s="155"/>
      <c r="ES31" s="155"/>
      <c r="ET31" s="155"/>
      <c r="EU31" s="155"/>
      <c r="EV31" s="155"/>
      <c r="EW31" s="155"/>
      <c r="EX31" s="155"/>
      <c r="EY31" s="155"/>
      <c r="EZ31" s="155"/>
      <c r="FA31" s="155"/>
      <c r="FB31" s="155"/>
      <c r="FC31" s="155"/>
      <c r="FD31" s="155"/>
      <c r="FE31" s="155"/>
      <c r="FF31" s="155"/>
      <c r="FG31" s="155"/>
      <c r="FH31" s="155"/>
      <c r="FI31" s="155"/>
      <c r="FJ31" s="155"/>
      <c r="FK31" s="155"/>
      <c r="FL31" s="155"/>
      <c r="FM31" s="155"/>
      <c r="FN31" s="155"/>
      <c r="FO31" s="155"/>
      <c r="FP31" s="155"/>
      <c r="FQ31" s="155"/>
      <c r="FR31" s="155"/>
      <c r="FS31" s="155"/>
      <c r="FT31" s="155"/>
      <c r="FU31" s="155"/>
      <c r="FV31" s="155"/>
      <c r="FW31" s="155"/>
      <c r="FX31" s="155"/>
      <c r="FY31" s="155"/>
      <c r="FZ31" s="155"/>
      <c r="GA31" s="155"/>
      <c r="GB31" s="155"/>
      <c r="GC31" s="155"/>
      <c r="GD31" s="155"/>
      <c r="GE31" s="155"/>
      <c r="GF31" s="155"/>
      <c r="GG31" s="155"/>
      <c r="GH31" s="155"/>
      <c r="GI31" s="155"/>
      <c r="GJ31" s="155"/>
      <c r="GK31" s="155"/>
      <c r="GL31" s="155"/>
      <c r="GM31" s="155"/>
      <c r="GN31" s="155"/>
      <c r="GO31" s="155"/>
      <c r="GP31" s="155"/>
      <c r="GQ31" s="155"/>
      <c r="GR31" s="155"/>
      <c r="GS31" s="155"/>
      <c r="GT31" s="155"/>
      <c r="GU31" s="155"/>
      <c r="GV31" s="155"/>
      <c r="GW31" s="155"/>
      <c r="GX31" s="155"/>
      <c r="GY31" s="155"/>
      <c r="GZ31" s="155"/>
      <c r="HA31" s="155"/>
      <c r="HB31" s="155"/>
      <c r="HC31" s="155"/>
      <c r="HD31" s="155"/>
      <c r="HE31" s="155"/>
      <c r="HF31" s="155"/>
      <c r="HG31" s="155"/>
      <c r="HH31" s="155"/>
      <c r="HI31" s="155"/>
      <c r="HJ31" s="155"/>
      <c r="HK31" s="155"/>
      <c r="HL31" s="155"/>
      <c r="HM31" s="155"/>
      <c r="HN31" s="155"/>
      <c r="HO31" s="155"/>
      <c r="HP31" s="155"/>
      <c r="HQ31" s="155"/>
      <c r="HR31" s="155"/>
      <c r="HS31" s="155"/>
      <c r="HT31" s="155"/>
      <c r="HU31" s="155"/>
      <c r="HV31" s="155"/>
      <c r="HW31" s="155"/>
      <c r="HX31" s="155"/>
      <c r="HY31" s="155"/>
      <c r="HZ31" s="155"/>
      <c r="IA31" s="155"/>
      <c r="IB31" s="155"/>
      <c r="IC31" s="155"/>
      <c r="ID31" s="155"/>
      <c r="IE31" s="155"/>
      <c r="IF31" s="155"/>
      <c r="IG31" s="155"/>
      <c r="IH31" s="155"/>
      <c r="II31" s="155"/>
      <c r="IJ31" s="155"/>
      <c r="IK31" s="155"/>
      <c r="IL31" s="155"/>
      <c r="IM31" s="155"/>
      <c r="IN31" s="155"/>
      <c r="IO31" s="155"/>
      <c r="IP31" s="155"/>
      <c r="IQ31" s="155"/>
      <c r="IR31" s="155"/>
      <c r="IS31" s="155"/>
      <c r="IT31" s="155"/>
    </row>
    <row r="32" spans="1:254" x14ac:dyDescent="0.2">
      <c r="A32" s="167"/>
      <c r="B32" s="167"/>
      <c r="C32" s="167"/>
      <c r="D32" s="167"/>
      <c r="E32" s="176"/>
      <c r="F32" s="176"/>
    </row>
    <row r="33" spans="1:6" s="177" customFormat="1" ht="52" customHeight="1" x14ac:dyDescent="0.15">
      <c r="A33" s="418" t="s">
        <v>285</v>
      </c>
      <c r="B33" s="419"/>
      <c r="C33" s="419"/>
      <c r="D33" s="419"/>
      <c r="E33" s="419"/>
      <c r="F33" s="419"/>
    </row>
    <row r="34" spans="1:6" s="177" customFormat="1" ht="28" x14ac:dyDescent="0.15">
      <c r="A34" s="178" t="s">
        <v>286</v>
      </c>
      <c r="B34" s="411" t="s">
        <v>287</v>
      </c>
      <c r="C34" s="412"/>
      <c r="D34" s="412"/>
      <c r="E34" s="412"/>
      <c r="F34" s="412"/>
    </row>
  </sheetData>
  <mergeCells count="7">
    <mergeCell ref="B34:F34"/>
    <mergeCell ref="A1:F1"/>
    <mergeCell ref="A28:D28"/>
    <mergeCell ref="A30:B30"/>
    <mergeCell ref="A31:B31"/>
    <mergeCell ref="A33:F33"/>
    <mergeCell ref="A3:C3"/>
  </mergeCells>
  <phoneticPr fontId="26" type="noConversion"/>
  <pageMargins left="0.75" right="0.75" top="1" bottom="1" header="0.5" footer="0.5"/>
  <pageSetup paperSize="9" scale="73" orientation="portrait" horizontalDpi="4294967292" verticalDpi="4294967292"/>
  <headerFooter alignWithMargins="0"/>
  <ignoredErrors>
    <ignoredError sqref="A6 C17:C25 D6:D10" unlockedFormula="1"/>
    <ignoredError sqref="C16 C6:C15" unlockedFormula="1" emptyCellReferenc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T34"/>
  <sheetViews>
    <sheetView topLeftCell="A14" workbookViewId="0">
      <selection activeCell="L27" sqref="L27"/>
    </sheetView>
  </sheetViews>
  <sheetFormatPr baseColWidth="10" defaultColWidth="10.1640625" defaultRowHeight="16" x14ac:dyDescent="0.2"/>
  <cols>
    <col min="1" max="1" width="34.6640625" style="154" customWidth="1"/>
    <col min="2" max="2" width="10.1640625" style="154" customWidth="1"/>
    <col min="3" max="3" width="9.83203125" style="154" customWidth="1"/>
    <col min="4" max="4" width="7.83203125" style="154" bestFit="1" customWidth="1"/>
    <col min="5" max="5" width="14.5" style="179" customWidth="1"/>
    <col min="6" max="6" width="17.5" style="179" customWidth="1"/>
    <col min="7" max="254" width="10.6640625" style="154" customWidth="1"/>
    <col min="255" max="16384" width="10.1640625" style="155"/>
  </cols>
  <sheetData>
    <row r="1" spans="1:254" ht="15" customHeight="1" x14ac:dyDescent="0.2">
      <c r="A1" s="413" t="s">
        <v>282</v>
      </c>
      <c r="B1" s="413"/>
      <c r="C1" s="413"/>
      <c r="D1" s="413"/>
      <c r="E1" s="413"/>
      <c r="F1" s="413"/>
    </row>
    <row r="2" spans="1:254" s="158" customFormat="1" ht="17" thickBot="1" x14ac:dyDescent="0.25">
      <c r="A2" s="156"/>
      <c r="B2" s="156"/>
      <c r="C2" s="156"/>
      <c r="D2" s="156"/>
      <c r="E2" s="156"/>
      <c r="F2" s="156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57"/>
      <c r="ED2" s="157"/>
      <c r="EE2" s="157"/>
      <c r="EF2" s="157"/>
      <c r="EG2" s="157"/>
      <c r="EH2" s="157"/>
      <c r="EI2" s="157"/>
      <c r="EJ2" s="157"/>
      <c r="EK2" s="157"/>
      <c r="EL2" s="157"/>
      <c r="EM2" s="157"/>
      <c r="EN2" s="157"/>
      <c r="EO2" s="157"/>
      <c r="EP2" s="157"/>
      <c r="EQ2" s="157"/>
      <c r="ER2" s="157"/>
      <c r="ES2" s="157"/>
      <c r="ET2" s="157"/>
      <c r="EU2" s="157"/>
      <c r="EV2" s="157"/>
      <c r="EW2" s="157"/>
      <c r="EX2" s="157"/>
      <c r="EY2" s="157"/>
      <c r="EZ2" s="157"/>
      <c r="FA2" s="157"/>
      <c r="FB2" s="157"/>
      <c r="FC2" s="157"/>
      <c r="FD2" s="157"/>
      <c r="FE2" s="157"/>
      <c r="FF2" s="157"/>
      <c r="FG2" s="157"/>
      <c r="FH2" s="157"/>
      <c r="FI2" s="157"/>
      <c r="FJ2" s="157"/>
      <c r="FK2" s="157"/>
      <c r="FL2" s="157"/>
      <c r="FM2" s="157"/>
      <c r="FN2" s="157"/>
      <c r="FO2" s="157"/>
      <c r="FP2" s="157"/>
      <c r="FQ2" s="157"/>
      <c r="FR2" s="157"/>
      <c r="FS2" s="157"/>
      <c r="FT2" s="157"/>
      <c r="FU2" s="157"/>
      <c r="FV2" s="157"/>
      <c r="FW2" s="157"/>
      <c r="FX2" s="157"/>
      <c r="FY2" s="157"/>
      <c r="FZ2" s="157"/>
      <c r="GA2" s="157"/>
      <c r="GB2" s="157"/>
      <c r="GC2" s="157"/>
      <c r="GD2" s="157"/>
      <c r="GE2" s="157"/>
      <c r="GF2" s="157"/>
      <c r="GG2" s="157"/>
      <c r="GH2" s="157"/>
      <c r="GI2" s="157"/>
      <c r="GJ2" s="157"/>
      <c r="GK2" s="157"/>
      <c r="GL2" s="157"/>
      <c r="GM2" s="157"/>
      <c r="GN2" s="157"/>
      <c r="GO2" s="157"/>
      <c r="GP2" s="157"/>
      <c r="GQ2" s="157"/>
      <c r="GR2" s="157"/>
      <c r="GS2" s="157"/>
      <c r="GT2" s="157"/>
      <c r="GU2" s="157"/>
      <c r="GV2" s="157"/>
      <c r="GW2" s="157"/>
      <c r="GX2" s="157"/>
      <c r="GY2" s="157"/>
      <c r="GZ2" s="157"/>
      <c r="HA2" s="157"/>
      <c r="HB2" s="157"/>
      <c r="HC2" s="157"/>
      <c r="HD2" s="157"/>
      <c r="HE2" s="157"/>
      <c r="HF2" s="157"/>
      <c r="HG2" s="157"/>
      <c r="HH2" s="157"/>
      <c r="HI2" s="157"/>
      <c r="HJ2" s="157"/>
      <c r="HK2" s="157"/>
      <c r="HL2" s="157"/>
      <c r="HM2" s="157"/>
      <c r="HN2" s="157"/>
      <c r="HO2" s="157"/>
      <c r="HP2" s="157"/>
      <c r="HQ2" s="157"/>
      <c r="HR2" s="157"/>
      <c r="HS2" s="157"/>
      <c r="HT2" s="157"/>
      <c r="HU2" s="157"/>
      <c r="HV2" s="157"/>
      <c r="HW2" s="157"/>
      <c r="HX2" s="157"/>
      <c r="HY2" s="157"/>
      <c r="HZ2" s="157"/>
      <c r="IA2" s="157"/>
      <c r="IB2" s="157"/>
      <c r="IC2" s="157"/>
      <c r="ID2" s="157"/>
      <c r="IE2" s="157"/>
      <c r="IF2" s="157"/>
      <c r="IG2" s="157"/>
      <c r="IH2" s="157"/>
      <c r="II2" s="157"/>
      <c r="IJ2" s="157"/>
      <c r="IK2" s="157"/>
      <c r="IL2" s="157"/>
      <c r="IM2" s="157"/>
      <c r="IN2" s="157"/>
      <c r="IO2" s="157"/>
      <c r="IP2" s="157"/>
      <c r="IQ2" s="157"/>
      <c r="IR2" s="157"/>
      <c r="IS2" s="157"/>
      <c r="IT2" s="157"/>
    </row>
    <row r="3" spans="1:254" s="157" customFormat="1" ht="15" customHeight="1" x14ac:dyDescent="0.2">
      <c r="A3" s="420" t="s">
        <v>305</v>
      </c>
      <c r="B3" s="421"/>
      <c r="C3" s="421"/>
      <c r="D3" s="209">
        <f>'3. Budget'!I4</f>
        <v>0</v>
      </c>
      <c r="E3" s="210" t="str">
        <f>'3. Budget'!J4</f>
        <v>au</v>
      </c>
      <c r="F3" s="211">
        <f>'3. Budget'!K4</f>
        <v>-366</v>
      </c>
    </row>
    <row r="4" spans="1:254" s="163" customFormat="1" ht="56" x14ac:dyDescent="0.15">
      <c r="A4" s="159" t="s">
        <v>22</v>
      </c>
      <c r="B4" s="160" t="s">
        <v>23</v>
      </c>
      <c r="C4" s="160" t="s">
        <v>24</v>
      </c>
      <c r="D4" s="160" t="s">
        <v>25</v>
      </c>
      <c r="E4" s="161" t="s">
        <v>26</v>
      </c>
      <c r="F4" s="162" t="s">
        <v>283</v>
      </c>
    </row>
    <row r="5" spans="1:254" x14ac:dyDescent="0.2">
      <c r="A5" s="189" t="s">
        <v>27</v>
      </c>
      <c r="B5" s="190"/>
      <c r="C5" s="190"/>
      <c r="D5" s="191"/>
      <c r="E5" s="164">
        <f>SUM(E6:E10)</f>
        <v>0</v>
      </c>
      <c r="F5" s="164">
        <f>SUM(F6:F10)</f>
        <v>0</v>
      </c>
    </row>
    <row r="6" spans="1:254" x14ac:dyDescent="0.2">
      <c r="A6" s="192" t="str">
        <f>'3. Budget'!G9</f>
        <v>Animateur SLIME</v>
      </c>
      <c r="B6" s="192">
        <f>'3. Budget'!H9</f>
        <v>0</v>
      </c>
      <c r="C6" s="192">
        <f>'3. Budget'!I9</f>
        <v>0</v>
      </c>
      <c r="D6" s="192">
        <f>'3. Budget'!J9</f>
        <v>0</v>
      </c>
      <c r="E6" s="180">
        <f>B6*D6</f>
        <v>0</v>
      </c>
      <c r="F6" s="183"/>
    </row>
    <row r="7" spans="1:254" ht="42" x14ac:dyDescent="0.2">
      <c r="A7" s="192" t="str">
        <f>'3. Budget'!G10</f>
        <v>Chargé de visite (intégrant préparation de la visite, visite, réalisation d'un rapport de visite…)</v>
      </c>
      <c r="B7" s="192">
        <f>'3. Budget'!H10</f>
        <v>0</v>
      </c>
      <c r="C7" s="192">
        <f>'3. Budget'!I10</f>
        <v>0</v>
      </c>
      <c r="D7" s="192">
        <f>'3. Budget'!J10</f>
        <v>0</v>
      </c>
      <c r="E7" s="180">
        <f>B7*D7</f>
        <v>0</v>
      </c>
      <c r="F7" s="183"/>
    </row>
    <row r="8" spans="1:254" x14ac:dyDescent="0.2">
      <c r="A8" s="192" t="str">
        <f>'3. Budget'!G11</f>
        <v>Chargé de communication</v>
      </c>
      <c r="B8" s="192">
        <f>'3. Budget'!H11</f>
        <v>0</v>
      </c>
      <c r="C8" s="192">
        <f>'3. Budget'!I11</f>
        <v>0</v>
      </c>
      <c r="D8" s="192">
        <f>'3. Budget'!J11</f>
        <v>0</v>
      </c>
      <c r="E8" s="180">
        <f>B8*D8</f>
        <v>0</v>
      </c>
      <c r="F8" s="183"/>
    </row>
    <row r="9" spans="1:254" ht="28" x14ac:dyDescent="0.2">
      <c r="A9" s="192" t="str">
        <f>'3. Budget'!G12</f>
        <v>Recrutement des conseillers en énergie à domicile</v>
      </c>
      <c r="B9" s="192">
        <f>'3. Budget'!H12</f>
        <v>0</v>
      </c>
      <c r="C9" s="192">
        <f>'3. Budget'!I12</f>
        <v>0</v>
      </c>
      <c r="D9" s="192">
        <f>'3. Budget'!J12</f>
        <v>0</v>
      </c>
      <c r="E9" s="180">
        <f>B9*D9</f>
        <v>0</v>
      </c>
      <c r="F9" s="183"/>
    </row>
    <row r="10" spans="1:254" ht="28" x14ac:dyDescent="0.2">
      <c r="A10" s="192" t="str">
        <f>'3. Budget'!G13</f>
        <v>Autre charge de personnel de la collectivité</v>
      </c>
      <c r="B10" s="192">
        <f>'3. Budget'!H13</f>
        <v>0</v>
      </c>
      <c r="C10" s="192">
        <f>'3. Budget'!I13</f>
        <v>0</v>
      </c>
      <c r="D10" s="192">
        <f>'3. Budget'!J13</f>
        <v>0</v>
      </c>
      <c r="E10" s="180">
        <f>B10*D10</f>
        <v>0</v>
      </c>
      <c r="F10" s="183"/>
    </row>
    <row r="11" spans="1:254" x14ac:dyDescent="0.2">
      <c r="A11" s="189" t="s">
        <v>31</v>
      </c>
      <c r="B11" s="190"/>
      <c r="C11" s="190"/>
      <c r="D11" s="191"/>
      <c r="E11" s="182">
        <f>SUM(E12:E16)</f>
        <v>0</v>
      </c>
      <c r="F11" s="184">
        <f>SUM(F12:F16)</f>
        <v>0</v>
      </c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EY11" s="155"/>
      <c r="EZ11" s="155"/>
      <c r="FA11" s="155"/>
      <c r="FB11" s="155"/>
      <c r="FC11" s="155"/>
      <c r="FD11" s="155"/>
      <c r="FE11" s="155"/>
      <c r="FF11" s="155"/>
      <c r="FG11" s="155"/>
      <c r="FH11" s="155"/>
      <c r="FI11" s="155"/>
      <c r="FJ11" s="155"/>
      <c r="FK11" s="155"/>
      <c r="FL11" s="155"/>
      <c r="FM11" s="155"/>
      <c r="FN11" s="155"/>
      <c r="FO11" s="155"/>
      <c r="FP11" s="155"/>
      <c r="FQ11" s="155"/>
      <c r="FR11" s="155"/>
      <c r="FS11" s="155"/>
      <c r="FT11" s="155"/>
      <c r="FU11" s="155"/>
      <c r="FV11" s="155"/>
      <c r="FW11" s="155"/>
      <c r="FX11" s="155"/>
      <c r="FY11" s="155"/>
      <c r="FZ11" s="155"/>
      <c r="GA11" s="155"/>
      <c r="GB11" s="155"/>
      <c r="GC11" s="155"/>
      <c r="GD11" s="155"/>
      <c r="GE11" s="155"/>
      <c r="GF11" s="155"/>
      <c r="GG11" s="155"/>
      <c r="GH11" s="155"/>
      <c r="GI11" s="155"/>
      <c r="GJ11" s="155"/>
      <c r="GK11" s="155"/>
      <c r="GL11" s="155"/>
      <c r="GM11" s="155"/>
      <c r="GN11" s="155"/>
      <c r="GO11" s="155"/>
      <c r="GP11" s="155"/>
      <c r="GQ11" s="155"/>
      <c r="GR11" s="155"/>
      <c r="GS11" s="155"/>
      <c r="GT11" s="155"/>
      <c r="GU11" s="155"/>
      <c r="GV11" s="155"/>
      <c r="GW11" s="155"/>
      <c r="GX11" s="155"/>
      <c r="GY11" s="155"/>
      <c r="GZ11" s="155"/>
      <c r="HA11" s="155"/>
      <c r="HB11" s="155"/>
      <c r="HC11" s="155"/>
      <c r="HD11" s="155"/>
      <c r="HE11" s="155"/>
      <c r="HF11" s="155"/>
      <c r="HG11" s="155"/>
      <c r="HH11" s="155"/>
      <c r="HI11" s="155"/>
      <c r="HJ11" s="155"/>
      <c r="HK11" s="155"/>
      <c r="HL11" s="155"/>
      <c r="HM11" s="155"/>
      <c r="HN11" s="155"/>
      <c r="HO11" s="155"/>
      <c r="HP11" s="155"/>
      <c r="HQ11" s="155"/>
      <c r="HR11" s="155"/>
      <c r="HS11" s="155"/>
      <c r="HT11" s="155"/>
      <c r="HU11" s="155"/>
      <c r="HV11" s="155"/>
      <c r="HW11" s="155"/>
      <c r="HX11" s="155"/>
      <c r="HY11" s="155"/>
      <c r="HZ11" s="155"/>
      <c r="IA11" s="155"/>
      <c r="IB11" s="155"/>
      <c r="IC11" s="155"/>
      <c r="ID11" s="155"/>
      <c r="IE11" s="155"/>
      <c r="IF11" s="155"/>
      <c r="IG11" s="155"/>
      <c r="IH11" s="155"/>
      <c r="II11" s="155"/>
      <c r="IJ11" s="155"/>
      <c r="IK11" s="155"/>
      <c r="IL11" s="155"/>
      <c r="IM11" s="155"/>
      <c r="IN11" s="155"/>
      <c r="IO11" s="155"/>
      <c r="IP11" s="155"/>
      <c r="IQ11" s="155"/>
      <c r="IR11" s="155"/>
      <c r="IS11" s="155"/>
      <c r="IT11" s="155"/>
    </row>
    <row r="12" spans="1:254" x14ac:dyDescent="0.2">
      <c r="A12" s="192" t="str">
        <f>'3. Budget'!G15</f>
        <v>Partenaire opérationnel 1</v>
      </c>
      <c r="B12" s="194"/>
      <c r="C12" s="192">
        <f>'3. Budget'!I15</f>
        <v>0</v>
      </c>
      <c r="D12" s="195"/>
      <c r="E12" s="181">
        <f>C12</f>
        <v>0</v>
      </c>
      <c r="F12" s="183"/>
      <c r="H12" s="16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 s="155"/>
      <c r="EF12" s="155"/>
      <c r="EG12" s="155"/>
      <c r="EH12" s="155"/>
      <c r="EI12" s="155"/>
      <c r="EJ12" s="155"/>
      <c r="EK12" s="155"/>
      <c r="EL12" s="155"/>
      <c r="EM12" s="155"/>
      <c r="EN12" s="155"/>
      <c r="EO12" s="155"/>
      <c r="EP12" s="155"/>
      <c r="EQ12" s="155"/>
      <c r="ER12" s="155"/>
      <c r="ES12" s="155"/>
      <c r="ET12" s="155"/>
      <c r="EU12" s="155"/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GW12" s="155"/>
      <c r="GX12" s="155"/>
      <c r="GY12" s="155"/>
      <c r="GZ12" s="155"/>
      <c r="HA12" s="155"/>
      <c r="HB12" s="155"/>
      <c r="HC12" s="155"/>
      <c r="HD12" s="155"/>
      <c r="HE12" s="155"/>
      <c r="HF12" s="155"/>
      <c r="HG12" s="155"/>
      <c r="HH12" s="155"/>
      <c r="HI12" s="155"/>
      <c r="HJ12" s="155"/>
      <c r="HK12" s="155"/>
      <c r="HL12" s="155"/>
      <c r="HM12" s="155"/>
      <c r="HN12" s="155"/>
      <c r="HO12" s="155"/>
      <c r="HP12" s="155"/>
      <c r="HQ12" s="155"/>
      <c r="HR12" s="155"/>
      <c r="HS12" s="155"/>
      <c r="HT12" s="155"/>
      <c r="HU12" s="155"/>
      <c r="HV12" s="155"/>
      <c r="HW12" s="155"/>
      <c r="HX12" s="155"/>
      <c r="HY12" s="155"/>
      <c r="HZ12" s="155"/>
      <c r="IA12" s="155"/>
      <c r="IB12" s="155"/>
      <c r="IC12" s="155"/>
      <c r="ID12" s="155"/>
      <c r="IE12" s="155"/>
      <c r="IF12" s="155"/>
      <c r="IG12" s="155"/>
      <c r="IH12" s="155"/>
      <c r="II12" s="155"/>
      <c r="IJ12" s="155"/>
      <c r="IK12" s="155"/>
      <c r="IL12" s="155"/>
      <c r="IM12" s="155"/>
      <c r="IN12" s="155"/>
      <c r="IO12" s="155"/>
      <c r="IP12" s="155"/>
      <c r="IQ12" s="155"/>
      <c r="IR12" s="155"/>
      <c r="IS12" s="155"/>
      <c r="IT12" s="155"/>
    </row>
    <row r="13" spans="1:254" x14ac:dyDescent="0.2">
      <c r="A13" s="192" t="str">
        <f>'3. Budget'!G16</f>
        <v>Partenaire opérationnel 2</v>
      </c>
      <c r="B13" s="194"/>
      <c r="C13" s="192">
        <f>'3. Budget'!I16</f>
        <v>0</v>
      </c>
      <c r="D13" s="195"/>
      <c r="E13" s="181">
        <f>C13</f>
        <v>0</v>
      </c>
      <c r="F13" s="183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155"/>
      <c r="EB13" s="155"/>
      <c r="EC13" s="155"/>
      <c r="ED13" s="155"/>
      <c r="EE13" s="155"/>
      <c r="EF13" s="155"/>
      <c r="EG13" s="155"/>
      <c r="EH13" s="155"/>
      <c r="EI13" s="155"/>
      <c r="EJ13" s="155"/>
      <c r="EK13" s="155"/>
      <c r="EL13" s="155"/>
      <c r="EM13" s="155"/>
      <c r="EN13" s="155"/>
      <c r="EO13" s="155"/>
      <c r="EP13" s="155"/>
      <c r="EQ13" s="155"/>
      <c r="ER13" s="155"/>
      <c r="ES13" s="155"/>
      <c r="ET13" s="155"/>
      <c r="EU13" s="155"/>
      <c r="EV13" s="155"/>
      <c r="EW13" s="155"/>
      <c r="EX13" s="155"/>
      <c r="EY13" s="155"/>
      <c r="EZ13" s="155"/>
      <c r="FA13" s="155"/>
      <c r="FB13" s="155"/>
      <c r="FC13" s="155"/>
      <c r="FD13" s="155"/>
      <c r="FE13" s="155"/>
      <c r="FF13" s="155"/>
      <c r="FG13" s="155"/>
      <c r="FH13" s="155"/>
      <c r="FI13" s="155"/>
      <c r="FJ13" s="155"/>
      <c r="FK13" s="155"/>
      <c r="FL13" s="155"/>
      <c r="FM13" s="155"/>
      <c r="FN13" s="155"/>
      <c r="FO13" s="155"/>
      <c r="FP13" s="155"/>
      <c r="FQ13" s="155"/>
      <c r="FR13" s="155"/>
      <c r="FS13" s="155"/>
      <c r="FT13" s="155"/>
      <c r="FU13" s="155"/>
      <c r="FV13" s="155"/>
      <c r="FW13" s="155"/>
      <c r="FX13" s="155"/>
      <c r="FY13" s="155"/>
      <c r="FZ13" s="155"/>
      <c r="GA13" s="155"/>
      <c r="GB13" s="155"/>
      <c r="GC13" s="155"/>
      <c r="GD13" s="155"/>
      <c r="GE13" s="155"/>
      <c r="GF13" s="155"/>
      <c r="GG13" s="155"/>
      <c r="GH13" s="155"/>
      <c r="GI13" s="155"/>
      <c r="GJ13" s="155"/>
      <c r="GK13" s="155"/>
      <c r="GL13" s="155"/>
      <c r="GM13" s="155"/>
      <c r="GN13" s="155"/>
      <c r="GO13" s="155"/>
      <c r="GP13" s="155"/>
      <c r="GQ13" s="155"/>
      <c r="GR13" s="155"/>
      <c r="GS13" s="155"/>
      <c r="GT13" s="155"/>
      <c r="GU13" s="155"/>
      <c r="GV13" s="155"/>
      <c r="GW13" s="155"/>
      <c r="GX13" s="155"/>
      <c r="GY13" s="155"/>
      <c r="GZ13" s="155"/>
      <c r="HA13" s="155"/>
      <c r="HB13" s="155"/>
      <c r="HC13" s="155"/>
      <c r="HD13" s="155"/>
      <c r="HE13" s="155"/>
      <c r="HF13" s="155"/>
      <c r="HG13" s="155"/>
      <c r="HH13" s="155"/>
      <c r="HI13" s="155"/>
      <c r="HJ13" s="155"/>
      <c r="HK13" s="155"/>
      <c r="HL13" s="155"/>
      <c r="HM13" s="155"/>
      <c r="HN13" s="155"/>
      <c r="HO13" s="155"/>
      <c r="HP13" s="155"/>
      <c r="HQ13" s="155"/>
      <c r="HR13" s="155"/>
      <c r="HS13" s="155"/>
      <c r="HT13" s="155"/>
      <c r="HU13" s="155"/>
      <c r="HV13" s="155"/>
      <c r="HW13" s="155"/>
      <c r="HX13" s="155"/>
      <c r="HY13" s="155"/>
      <c r="HZ13" s="155"/>
      <c r="IA13" s="155"/>
      <c r="IB13" s="155"/>
      <c r="IC13" s="155"/>
      <c r="ID13" s="155"/>
      <c r="IE13" s="155"/>
      <c r="IF13" s="155"/>
      <c r="IG13" s="155"/>
      <c r="IH13" s="155"/>
      <c r="II13" s="155"/>
      <c r="IJ13" s="155"/>
      <c r="IK13" s="155"/>
      <c r="IL13" s="155"/>
      <c r="IM13" s="155"/>
      <c r="IN13" s="155"/>
      <c r="IO13" s="155"/>
      <c r="IP13" s="155"/>
      <c r="IQ13" s="155"/>
      <c r="IR13" s="155"/>
      <c r="IS13" s="155"/>
      <c r="IT13" s="155"/>
    </row>
    <row r="14" spans="1:254" x14ac:dyDescent="0.2">
      <c r="A14" s="192" t="str">
        <f>'3. Budget'!G17</f>
        <v>Partenaire opérationnel 3</v>
      </c>
      <c r="B14" s="194"/>
      <c r="C14" s="192">
        <f>'3. Budget'!I17</f>
        <v>0</v>
      </c>
      <c r="D14" s="195"/>
      <c r="E14" s="181">
        <f>C14</f>
        <v>0</v>
      </c>
      <c r="F14" s="183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55"/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/>
      <c r="EX14" s="155"/>
      <c r="EY14" s="155"/>
      <c r="EZ14" s="155"/>
      <c r="FA14" s="155"/>
      <c r="FB14" s="155"/>
      <c r="FC14" s="155"/>
      <c r="FD14" s="155"/>
      <c r="FE14" s="155"/>
      <c r="FF14" s="155"/>
      <c r="FG14" s="155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GW14" s="155"/>
      <c r="GX14" s="155"/>
      <c r="GY14" s="155"/>
      <c r="GZ14" s="155"/>
      <c r="HA14" s="155"/>
      <c r="HB14" s="155"/>
      <c r="HC14" s="155"/>
      <c r="HD14" s="155"/>
      <c r="HE14" s="155"/>
      <c r="HF14" s="155"/>
      <c r="HG14" s="155"/>
      <c r="HH14" s="155"/>
      <c r="HI14" s="155"/>
      <c r="HJ14" s="155"/>
      <c r="HK14" s="155"/>
      <c r="HL14" s="155"/>
      <c r="HM14" s="155"/>
      <c r="HN14" s="155"/>
      <c r="HO14" s="155"/>
      <c r="HP14" s="155"/>
      <c r="HQ14" s="155"/>
      <c r="HR14" s="155"/>
      <c r="HS14" s="155"/>
      <c r="HT14" s="155"/>
      <c r="HU14" s="155"/>
      <c r="HV14" s="155"/>
      <c r="HW14" s="155"/>
      <c r="HX14" s="155"/>
      <c r="HY14" s="155"/>
      <c r="HZ14" s="155"/>
      <c r="IA14" s="155"/>
      <c r="IB14" s="155"/>
      <c r="IC14" s="155"/>
      <c r="ID14" s="155"/>
      <c r="IE14" s="155"/>
      <c r="IF14" s="155"/>
      <c r="IG14" s="155"/>
      <c r="IH14" s="155"/>
      <c r="II14" s="155"/>
      <c r="IJ14" s="155"/>
      <c r="IK14" s="155"/>
      <c r="IL14" s="155"/>
      <c r="IM14" s="155"/>
      <c r="IN14" s="155"/>
      <c r="IO14" s="155"/>
      <c r="IP14" s="155"/>
      <c r="IQ14" s="155"/>
      <c r="IR14" s="155"/>
      <c r="IS14" s="155"/>
      <c r="IT14" s="155"/>
    </row>
    <row r="15" spans="1:254" x14ac:dyDescent="0.2">
      <c r="A15" s="192" t="str">
        <f>'3. Budget'!G18</f>
        <v>Partenaire opérationnel 4</v>
      </c>
      <c r="B15" s="194"/>
      <c r="C15" s="192">
        <f>'3. Budget'!I18</f>
        <v>0</v>
      </c>
      <c r="D15" s="195"/>
      <c r="E15" s="181">
        <f>C15</f>
        <v>0</v>
      </c>
      <c r="F15" s="183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5"/>
      <c r="CO15" s="155"/>
      <c r="CP15" s="155"/>
      <c r="CQ15" s="155"/>
      <c r="CR15" s="155"/>
      <c r="CS15" s="155"/>
      <c r="CT15" s="155"/>
      <c r="CU15" s="155"/>
      <c r="CV15" s="155"/>
      <c r="CW15" s="155"/>
      <c r="CX15" s="155"/>
      <c r="CY15" s="155"/>
      <c r="CZ15" s="155"/>
      <c r="DA15" s="155"/>
      <c r="DB15" s="155"/>
      <c r="DC15" s="155"/>
      <c r="DD15" s="155"/>
      <c r="DE15" s="155"/>
      <c r="DF15" s="155"/>
      <c r="DG15" s="155"/>
      <c r="DH15" s="155"/>
      <c r="DI15" s="155"/>
      <c r="DJ15" s="155"/>
      <c r="DK15" s="155"/>
      <c r="DL15" s="155"/>
      <c r="DM15" s="155"/>
      <c r="DN15" s="155"/>
      <c r="DO15" s="155"/>
      <c r="DP15" s="155"/>
      <c r="DQ15" s="155"/>
      <c r="DR15" s="155"/>
      <c r="DS15" s="155"/>
      <c r="DT15" s="155"/>
      <c r="DU15" s="155"/>
      <c r="DV15" s="155"/>
      <c r="DW15" s="155"/>
      <c r="DX15" s="155"/>
      <c r="DY15" s="155"/>
      <c r="DZ15" s="155"/>
      <c r="EA15" s="155"/>
      <c r="EB15" s="155"/>
      <c r="EC15" s="155"/>
      <c r="ED15" s="155"/>
      <c r="EE15" s="155"/>
      <c r="EF15" s="155"/>
      <c r="EG15" s="155"/>
      <c r="EH15" s="155"/>
      <c r="EI15" s="155"/>
      <c r="EJ15" s="155"/>
      <c r="EK15" s="155"/>
      <c r="EL15" s="155"/>
      <c r="EM15" s="155"/>
      <c r="EN15" s="155"/>
      <c r="EO15" s="155"/>
      <c r="EP15" s="155"/>
      <c r="EQ15" s="155"/>
      <c r="ER15" s="155"/>
      <c r="ES15" s="155"/>
      <c r="ET15" s="155"/>
      <c r="EU15" s="155"/>
      <c r="EV15" s="155"/>
      <c r="EW15" s="155"/>
      <c r="EX15" s="155"/>
      <c r="EY15" s="155"/>
      <c r="EZ15" s="155"/>
      <c r="FA15" s="155"/>
      <c r="FB15" s="155"/>
      <c r="FC15" s="155"/>
      <c r="FD15" s="155"/>
      <c r="FE15" s="155"/>
      <c r="FF15" s="155"/>
      <c r="FG15" s="155"/>
      <c r="FH15" s="155"/>
      <c r="FI15" s="155"/>
      <c r="FJ15" s="155"/>
      <c r="FK15" s="155"/>
      <c r="FL15" s="155"/>
      <c r="FM15" s="155"/>
      <c r="FN15" s="155"/>
      <c r="FO15" s="155"/>
      <c r="FP15" s="155"/>
      <c r="FQ15" s="155"/>
      <c r="FR15" s="155"/>
      <c r="FS15" s="155"/>
      <c r="FT15" s="155"/>
      <c r="FU15" s="155"/>
      <c r="FV15" s="155"/>
      <c r="FW15" s="155"/>
      <c r="FX15" s="155"/>
      <c r="FY15" s="155"/>
      <c r="FZ15" s="155"/>
      <c r="GA15" s="155"/>
      <c r="GB15" s="155"/>
      <c r="GC15" s="155"/>
      <c r="GD15" s="155"/>
      <c r="GE15" s="155"/>
      <c r="GF15" s="155"/>
      <c r="GG15" s="155"/>
      <c r="GH15" s="155"/>
      <c r="GI15" s="155"/>
      <c r="GJ15" s="155"/>
      <c r="GK15" s="155"/>
      <c r="GL15" s="155"/>
      <c r="GM15" s="155"/>
      <c r="GN15" s="155"/>
      <c r="GO15" s="155"/>
      <c r="GP15" s="155"/>
      <c r="GQ15" s="155"/>
      <c r="GR15" s="155"/>
      <c r="GS15" s="155"/>
      <c r="GT15" s="155"/>
      <c r="GU15" s="155"/>
      <c r="GV15" s="155"/>
      <c r="GW15" s="155"/>
      <c r="GX15" s="155"/>
      <c r="GY15" s="155"/>
      <c r="GZ15" s="155"/>
      <c r="HA15" s="155"/>
      <c r="HB15" s="155"/>
      <c r="HC15" s="155"/>
      <c r="HD15" s="155"/>
      <c r="HE15" s="155"/>
      <c r="HF15" s="155"/>
      <c r="HG15" s="155"/>
      <c r="HH15" s="155"/>
      <c r="HI15" s="155"/>
      <c r="HJ15" s="155"/>
      <c r="HK15" s="155"/>
      <c r="HL15" s="155"/>
      <c r="HM15" s="155"/>
      <c r="HN15" s="155"/>
      <c r="HO15" s="155"/>
      <c r="HP15" s="155"/>
      <c r="HQ15" s="155"/>
      <c r="HR15" s="155"/>
      <c r="HS15" s="155"/>
      <c r="HT15" s="155"/>
      <c r="HU15" s="155"/>
      <c r="HV15" s="155"/>
      <c r="HW15" s="155"/>
      <c r="HX15" s="155"/>
      <c r="HY15" s="155"/>
      <c r="HZ15" s="155"/>
      <c r="IA15" s="155"/>
      <c r="IB15" s="155"/>
      <c r="IC15" s="155"/>
      <c r="ID15" s="155"/>
      <c r="IE15" s="155"/>
      <c r="IF15" s="155"/>
      <c r="IG15" s="155"/>
      <c r="IH15" s="155"/>
      <c r="II15" s="155"/>
      <c r="IJ15" s="155"/>
      <c r="IK15" s="155"/>
      <c r="IL15" s="155"/>
      <c r="IM15" s="155"/>
      <c r="IN15" s="155"/>
      <c r="IO15" s="155"/>
      <c r="IP15" s="155"/>
      <c r="IQ15" s="155"/>
      <c r="IR15" s="155"/>
      <c r="IS15" s="155"/>
      <c r="IT15" s="155"/>
    </row>
    <row r="16" spans="1:254" s="154" customFormat="1" ht="14" x14ac:dyDescent="0.15">
      <c r="A16" s="192" t="str">
        <f>'3. Budget'!G19</f>
        <v>Partenaire opérationnel 5</v>
      </c>
      <c r="B16" s="194"/>
      <c r="C16" s="192">
        <f>'3. Budget'!I19</f>
        <v>0</v>
      </c>
      <c r="D16" s="195"/>
      <c r="E16" s="181">
        <f>C16</f>
        <v>0</v>
      </c>
      <c r="F16" s="183"/>
    </row>
    <row r="17" spans="1:254" s="154" customFormat="1" ht="14" x14ac:dyDescent="0.15">
      <c r="A17" s="189" t="s">
        <v>35</v>
      </c>
      <c r="B17" s="190"/>
      <c r="C17" s="190"/>
      <c r="D17" s="191"/>
      <c r="E17" s="182">
        <f>E18</f>
        <v>0</v>
      </c>
      <c r="F17" s="184">
        <f>F18</f>
        <v>0</v>
      </c>
    </row>
    <row r="18" spans="1:254" s="154" customFormat="1" ht="14" x14ac:dyDescent="0.15">
      <c r="A18" s="192" t="str">
        <f>'3. Budget'!G21</f>
        <v>Matériel de communication</v>
      </c>
      <c r="B18" s="194"/>
      <c r="C18" s="192">
        <f>'3. Budget'!I21</f>
        <v>0</v>
      </c>
      <c r="D18" s="195"/>
      <c r="E18" s="181">
        <f>C18</f>
        <v>0</v>
      </c>
      <c r="F18" s="183"/>
    </row>
    <row r="19" spans="1:254" x14ac:dyDescent="0.2">
      <c r="A19" s="189" t="s">
        <v>36</v>
      </c>
      <c r="B19" s="196"/>
      <c r="C19" s="196"/>
      <c r="D19" s="197"/>
      <c r="E19" s="182">
        <f>SUM(E20:E22)</f>
        <v>0</v>
      </c>
      <c r="F19" s="184">
        <f>SUM(F20:F22)</f>
        <v>0</v>
      </c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55"/>
      <c r="EI19" s="155"/>
      <c r="EJ19" s="155"/>
      <c r="EK19" s="155"/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  <c r="EX19" s="155"/>
      <c r="EY19" s="155"/>
      <c r="EZ19" s="155"/>
      <c r="FA19" s="155"/>
      <c r="FB19" s="155"/>
      <c r="FC19" s="155"/>
      <c r="FD19" s="155"/>
      <c r="FE19" s="155"/>
      <c r="FF19" s="155"/>
      <c r="FG19" s="155"/>
      <c r="FH19" s="155"/>
      <c r="FI19" s="155"/>
      <c r="FJ19" s="155"/>
      <c r="FK19" s="155"/>
      <c r="FL19" s="155"/>
      <c r="FM19" s="155"/>
      <c r="FN19" s="155"/>
      <c r="FO19" s="155"/>
      <c r="FP19" s="155"/>
      <c r="FQ19" s="155"/>
      <c r="FR19" s="155"/>
      <c r="FS19" s="155"/>
      <c r="FT19" s="155"/>
      <c r="FU19" s="155"/>
      <c r="FV19" s="155"/>
      <c r="FW19" s="155"/>
      <c r="FX19" s="155"/>
      <c r="FY19" s="155"/>
      <c r="FZ19" s="155"/>
      <c r="GA19" s="155"/>
      <c r="GB19" s="155"/>
      <c r="GC19" s="155"/>
      <c r="GD19" s="155"/>
      <c r="GE19" s="155"/>
      <c r="GF19" s="155"/>
      <c r="GG19" s="155"/>
      <c r="GH19" s="155"/>
      <c r="GI19" s="155"/>
      <c r="GJ19" s="155"/>
      <c r="GK19" s="155"/>
      <c r="GL19" s="155"/>
      <c r="GM19" s="155"/>
      <c r="GN19" s="155"/>
      <c r="GO19" s="155"/>
      <c r="GP19" s="155"/>
      <c r="GQ19" s="155"/>
      <c r="GR19" s="155"/>
      <c r="GS19" s="155"/>
      <c r="GT19" s="155"/>
      <c r="GU19" s="155"/>
      <c r="GV19" s="155"/>
      <c r="GW19" s="155"/>
      <c r="GX19" s="155"/>
      <c r="GY19" s="155"/>
      <c r="GZ19" s="155"/>
      <c r="HA19" s="155"/>
      <c r="HB19" s="155"/>
      <c r="HC19" s="155"/>
      <c r="HD19" s="155"/>
      <c r="HE19" s="155"/>
      <c r="HF19" s="155"/>
      <c r="HG19" s="155"/>
      <c r="HH19" s="155"/>
      <c r="HI19" s="155"/>
      <c r="HJ19" s="155"/>
      <c r="HK19" s="155"/>
      <c r="HL19" s="155"/>
      <c r="HM19" s="155"/>
      <c r="HN19" s="155"/>
      <c r="HO19" s="155"/>
      <c r="HP19" s="155"/>
      <c r="HQ19" s="155"/>
      <c r="HR19" s="155"/>
      <c r="HS19" s="155"/>
      <c r="HT19" s="155"/>
      <c r="HU19" s="155"/>
      <c r="HV19" s="155"/>
      <c r="HW19" s="155"/>
      <c r="HX19" s="155"/>
      <c r="HY19" s="155"/>
      <c r="HZ19" s="155"/>
      <c r="IA19" s="155"/>
      <c r="IB19" s="155"/>
      <c r="IC19" s="155"/>
      <c r="ID19" s="155"/>
      <c r="IE19" s="155"/>
      <c r="IF19" s="155"/>
      <c r="IG19" s="155"/>
      <c r="IH19" s="155"/>
      <c r="II19" s="155"/>
      <c r="IJ19" s="155"/>
      <c r="IK19" s="155"/>
      <c r="IL19" s="155"/>
      <c r="IM19" s="155"/>
      <c r="IN19" s="155"/>
      <c r="IO19" s="155"/>
      <c r="IP19" s="155"/>
      <c r="IQ19" s="155"/>
      <c r="IR19" s="155"/>
      <c r="IS19" s="155"/>
      <c r="IT19" s="155"/>
    </row>
    <row r="20" spans="1:254" x14ac:dyDescent="0.2">
      <c r="A20" s="192" t="str">
        <f>'3. Budget'!G23</f>
        <v>Coûts de déplacement</v>
      </c>
      <c r="B20" s="194"/>
      <c r="C20" s="192">
        <f>'3. Budget'!I23</f>
        <v>0</v>
      </c>
      <c r="D20" s="200">
        <f>'3. Budget'!J23</f>
        <v>0</v>
      </c>
      <c r="E20" s="181">
        <f>C20*D20</f>
        <v>0</v>
      </c>
      <c r="F20" s="183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155"/>
      <c r="CY20" s="155"/>
      <c r="CZ20" s="155"/>
      <c r="DA20" s="155"/>
      <c r="DB20" s="155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155"/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C20" s="155"/>
      <c r="FD20" s="155"/>
      <c r="FE20" s="155"/>
      <c r="FF20" s="155"/>
      <c r="FG20" s="155"/>
      <c r="FH20" s="155"/>
      <c r="FI20" s="155"/>
      <c r="FJ20" s="155"/>
      <c r="FK20" s="155"/>
      <c r="FL20" s="155"/>
      <c r="FM20" s="155"/>
      <c r="FN20" s="155"/>
      <c r="FO20" s="155"/>
      <c r="FP20" s="155"/>
      <c r="FQ20" s="155"/>
      <c r="FR20" s="155"/>
      <c r="FS20" s="155"/>
      <c r="FT20" s="155"/>
      <c r="FU20" s="155"/>
      <c r="FV20" s="155"/>
      <c r="FW20" s="155"/>
      <c r="FX20" s="155"/>
      <c r="FY20" s="155"/>
      <c r="FZ20" s="155"/>
      <c r="GA20" s="155"/>
      <c r="GB20" s="155"/>
      <c r="GC20" s="155"/>
      <c r="GD20" s="155"/>
      <c r="GE20" s="155"/>
      <c r="GF20" s="155"/>
      <c r="GG20" s="155"/>
      <c r="GH20" s="155"/>
      <c r="GI20" s="155"/>
      <c r="GJ20" s="155"/>
      <c r="GK20" s="155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5"/>
      <c r="HI20" s="155"/>
      <c r="HJ20" s="155"/>
      <c r="HK20" s="155"/>
      <c r="HL20" s="155"/>
      <c r="HM20" s="155"/>
      <c r="HN20" s="155"/>
      <c r="HO20" s="155"/>
      <c r="HP20" s="155"/>
      <c r="HQ20" s="155"/>
      <c r="HR20" s="155"/>
      <c r="HS20" s="155"/>
      <c r="HT20" s="155"/>
      <c r="HU20" s="155"/>
      <c r="HV20" s="155"/>
      <c r="HW20" s="155"/>
      <c r="HX20" s="155"/>
      <c r="HY20" s="155"/>
      <c r="HZ20" s="155"/>
      <c r="IA20" s="155"/>
      <c r="IB20" s="155"/>
      <c r="IC20" s="155"/>
      <c r="ID20" s="155"/>
      <c r="IE20" s="155"/>
      <c r="IF20" s="155"/>
      <c r="IG20" s="155"/>
      <c r="IH20" s="155"/>
      <c r="II20" s="155"/>
      <c r="IJ20" s="155"/>
      <c r="IK20" s="155"/>
      <c r="IL20" s="155"/>
      <c r="IM20" s="155"/>
      <c r="IN20" s="155"/>
      <c r="IO20" s="155"/>
      <c r="IP20" s="155"/>
      <c r="IQ20" s="155"/>
      <c r="IR20" s="155"/>
      <c r="IS20" s="155"/>
      <c r="IT20" s="155"/>
    </row>
    <row r="21" spans="1:254" ht="28" customHeight="1" x14ac:dyDescent="0.2">
      <c r="A21" s="192" t="str">
        <f>'3. Budget'!G24</f>
        <v>Équipements d'économies d'énergie (visés ou non par une fiche)</v>
      </c>
      <c r="B21" s="198"/>
      <c r="C21" s="192">
        <f>'3. Budget'!I24</f>
        <v>0</v>
      </c>
      <c r="D21" s="200">
        <f>'3. Budget'!J24</f>
        <v>0</v>
      </c>
      <c r="E21" s="181">
        <f>C21*D21</f>
        <v>0</v>
      </c>
      <c r="F21" s="183"/>
      <c r="G21" s="169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5"/>
      <c r="EI21" s="155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155"/>
      <c r="FE21" s="155"/>
      <c r="FF21" s="155"/>
      <c r="FG21" s="155"/>
      <c r="FH21" s="155"/>
      <c r="FI21" s="155"/>
      <c r="FJ21" s="155"/>
      <c r="FK21" s="155"/>
      <c r="FL21" s="155"/>
      <c r="FM21" s="155"/>
      <c r="FN21" s="155"/>
      <c r="FO21" s="155"/>
      <c r="FP21" s="155"/>
      <c r="FQ21" s="155"/>
      <c r="FR21" s="155"/>
      <c r="FS21" s="155"/>
      <c r="FT21" s="155"/>
      <c r="FU21" s="155"/>
      <c r="FV21" s="155"/>
      <c r="FW21" s="155"/>
      <c r="FX21" s="155"/>
      <c r="FY21" s="155"/>
      <c r="FZ21" s="155"/>
      <c r="GA21" s="155"/>
      <c r="GB21" s="155"/>
      <c r="GC21" s="155"/>
      <c r="GD21" s="155"/>
      <c r="GE21" s="155"/>
      <c r="GF21" s="155"/>
      <c r="GG21" s="155"/>
      <c r="GH21" s="155"/>
      <c r="GI21" s="155"/>
      <c r="GJ21" s="155"/>
      <c r="GK21" s="155"/>
      <c r="GL21" s="155"/>
      <c r="GM21" s="155"/>
      <c r="GN21" s="155"/>
      <c r="GO21" s="155"/>
      <c r="GP21" s="155"/>
      <c r="GQ21" s="155"/>
      <c r="GR21" s="155"/>
      <c r="GS21" s="155"/>
      <c r="GT21" s="155"/>
      <c r="GU21" s="155"/>
      <c r="GV21" s="155"/>
      <c r="GW21" s="155"/>
      <c r="GX21" s="155"/>
      <c r="GY21" s="155"/>
      <c r="GZ21" s="155"/>
      <c r="HA21" s="155"/>
      <c r="HB21" s="155"/>
      <c r="HC21" s="155"/>
      <c r="HD21" s="155"/>
      <c r="HE21" s="155"/>
      <c r="HF21" s="155"/>
      <c r="HG21" s="155"/>
      <c r="HH21" s="155"/>
      <c r="HI21" s="155"/>
      <c r="HJ21" s="155"/>
      <c r="HK21" s="155"/>
      <c r="HL21" s="155"/>
      <c r="HM21" s="155"/>
      <c r="HN21" s="155"/>
      <c r="HO21" s="155"/>
      <c r="HP21" s="155"/>
      <c r="HQ21" s="155"/>
      <c r="HR21" s="155"/>
      <c r="HS21" s="155"/>
      <c r="HT21" s="155"/>
      <c r="HU21" s="155"/>
      <c r="HV21" s="155"/>
      <c r="HW21" s="155"/>
      <c r="HX21" s="155"/>
      <c r="HY21" s="155"/>
      <c r="HZ21" s="155"/>
      <c r="IA21" s="155"/>
      <c r="IB21" s="155"/>
      <c r="IC21" s="155"/>
      <c r="ID21" s="155"/>
      <c r="IE21" s="155"/>
      <c r="IF21" s="155"/>
      <c r="IG21" s="155"/>
      <c r="IH21" s="155"/>
      <c r="II21" s="155"/>
      <c r="IJ21" s="155"/>
      <c r="IK21" s="155"/>
      <c r="IL21" s="155"/>
      <c r="IM21" s="155"/>
      <c r="IN21" s="155"/>
      <c r="IO21" s="155"/>
      <c r="IP21" s="155"/>
      <c r="IQ21" s="155"/>
      <c r="IR21" s="155"/>
      <c r="IS21" s="155"/>
      <c r="IT21" s="155"/>
    </row>
    <row r="22" spans="1:254" s="154" customFormat="1" ht="26" customHeight="1" x14ac:dyDescent="0.15">
      <c r="A22" s="192" t="str">
        <f>'3. Budget'!G25</f>
        <v>Équipements de mesure mis à disposition des chargés de visite</v>
      </c>
      <c r="B22" s="198"/>
      <c r="C22" s="192">
        <f>'3. Budget'!I25</f>
        <v>0</v>
      </c>
      <c r="D22" s="200">
        <f>'3. Budget'!J25</f>
        <v>0</v>
      </c>
      <c r="E22" s="181">
        <f>C22*D22</f>
        <v>0</v>
      </c>
      <c r="F22" s="183"/>
    </row>
    <row r="23" spans="1:254" ht="15" customHeight="1" x14ac:dyDescent="0.2">
      <c r="A23" s="189" t="s">
        <v>38</v>
      </c>
      <c r="B23" s="196"/>
      <c r="C23" s="196"/>
      <c r="D23" s="197"/>
      <c r="E23" s="182">
        <f>SUM(E24:E25)</f>
        <v>0</v>
      </c>
      <c r="F23" s="184">
        <f>SUM(F24:F25)</f>
        <v>0</v>
      </c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155"/>
      <c r="BQ23" s="155"/>
      <c r="BR23" s="155"/>
      <c r="BS23" s="155"/>
      <c r="BT23" s="155"/>
      <c r="BU23" s="155"/>
      <c r="BV23" s="155"/>
      <c r="BW23" s="155"/>
      <c r="BX23" s="155"/>
      <c r="BY23" s="155"/>
      <c r="BZ23" s="155"/>
      <c r="CA23" s="155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5"/>
      <c r="CN23" s="155"/>
      <c r="CO23" s="155"/>
      <c r="CP23" s="155"/>
      <c r="CQ23" s="155"/>
      <c r="CR23" s="155"/>
      <c r="CS23" s="155"/>
      <c r="CT23" s="155"/>
      <c r="CU23" s="155"/>
      <c r="CV23" s="155"/>
      <c r="CW23" s="155"/>
      <c r="CX23" s="155"/>
      <c r="CY23" s="155"/>
      <c r="CZ23" s="155"/>
      <c r="DA23" s="155"/>
      <c r="DB23" s="155"/>
      <c r="DC23" s="155"/>
      <c r="DD23" s="155"/>
      <c r="DE23" s="155"/>
      <c r="DF23" s="155"/>
      <c r="DG23" s="155"/>
      <c r="DH23" s="155"/>
      <c r="DI23" s="155"/>
      <c r="DJ23" s="155"/>
      <c r="DK23" s="155"/>
      <c r="DL23" s="155"/>
      <c r="DM23" s="155"/>
      <c r="DN23" s="155"/>
      <c r="DO23" s="155"/>
      <c r="DP23" s="155"/>
      <c r="DQ23" s="155"/>
      <c r="DR23" s="155"/>
      <c r="DS23" s="155"/>
      <c r="DT23" s="155"/>
      <c r="DU23" s="155"/>
      <c r="DV23" s="155"/>
      <c r="DW23" s="155"/>
      <c r="DX23" s="155"/>
      <c r="DY23" s="155"/>
      <c r="DZ23" s="155"/>
      <c r="EA23" s="155"/>
      <c r="EB23" s="155"/>
      <c r="EC23" s="155"/>
      <c r="ED23" s="155"/>
      <c r="EE23" s="155"/>
      <c r="EF23" s="155"/>
      <c r="EG23" s="155"/>
      <c r="EH23" s="155"/>
      <c r="EI23" s="155"/>
      <c r="EJ23" s="155"/>
      <c r="EK23" s="155"/>
      <c r="EL23" s="155"/>
      <c r="EM23" s="155"/>
      <c r="EN23" s="155"/>
      <c r="EO23" s="155"/>
      <c r="EP23" s="155"/>
      <c r="EQ23" s="155"/>
      <c r="ER23" s="155"/>
      <c r="ES23" s="155"/>
      <c r="ET23" s="155"/>
      <c r="EU23" s="155"/>
      <c r="EV23" s="155"/>
      <c r="EW23" s="155"/>
      <c r="EX23" s="155"/>
      <c r="EY23" s="155"/>
      <c r="EZ23" s="155"/>
      <c r="FA23" s="155"/>
      <c r="FB23" s="155"/>
      <c r="FC23" s="155"/>
      <c r="FD23" s="155"/>
      <c r="FE23" s="155"/>
      <c r="FF23" s="155"/>
      <c r="FG23" s="155"/>
      <c r="FH23" s="155"/>
      <c r="FI23" s="155"/>
      <c r="FJ23" s="155"/>
      <c r="FK23" s="155"/>
      <c r="FL23" s="155"/>
      <c r="FM23" s="155"/>
      <c r="FN23" s="155"/>
      <c r="FO23" s="155"/>
      <c r="FP23" s="155"/>
      <c r="FQ23" s="155"/>
      <c r="FR23" s="155"/>
      <c r="FS23" s="155"/>
      <c r="FT23" s="155"/>
      <c r="FU23" s="155"/>
      <c r="FV23" s="155"/>
      <c r="FW23" s="155"/>
      <c r="FX23" s="155"/>
      <c r="FY23" s="155"/>
      <c r="FZ23" s="155"/>
      <c r="GA23" s="155"/>
      <c r="GB23" s="155"/>
      <c r="GC23" s="155"/>
      <c r="GD23" s="155"/>
      <c r="GE23" s="155"/>
      <c r="GF23" s="155"/>
      <c r="GG23" s="155"/>
      <c r="GH23" s="155"/>
      <c r="GI23" s="155"/>
      <c r="GJ23" s="155"/>
      <c r="GK23" s="155"/>
      <c r="GL23" s="155"/>
      <c r="GM23" s="155"/>
      <c r="GN23" s="155"/>
      <c r="GO23" s="155"/>
      <c r="GP23" s="155"/>
      <c r="GQ23" s="155"/>
      <c r="GR23" s="155"/>
      <c r="GS23" s="155"/>
      <c r="GT23" s="155"/>
      <c r="GU23" s="155"/>
      <c r="GV23" s="155"/>
      <c r="GW23" s="155"/>
      <c r="GX23" s="155"/>
      <c r="GY23" s="155"/>
      <c r="GZ23" s="155"/>
      <c r="HA23" s="155"/>
      <c r="HB23" s="155"/>
      <c r="HC23" s="155"/>
      <c r="HD23" s="155"/>
      <c r="HE23" s="155"/>
      <c r="HF23" s="155"/>
      <c r="HG23" s="155"/>
      <c r="HH23" s="155"/>
      <c r="HI23" s="155"/>
      <c r="HJ23" s="155"/>
      <c r="HK23" s="155"/>
      <c r="HL23" s="155"/>
      <c r="HM23" s="155"/>
      <c r="HN23" s="155"/>
      <c r="HO23" s="155"/>
      <c r="HP23" s="155"/>
      <c r="HQ23" s="155"/>
      <c r="HR23" s="155"/>
      <c r="HS23" s="155"/>
      <c r="HT23" s="155"/>
      <c r="HU23" s="155"/>
      <c r="HV23" s="155"/>
      <c r="HW23" s="155"/>
      <c r="HX23" s="155"/>
      <c r="HY23" s="155"/>
      <c r="HZ23" s="155"/>
      <c r="IA23" s="155"/>
      <c r="IB23" s="155"/>
      <c r="IC23" s="155"/>
      <c r="ID23" s="155"/>
      <c r="IE23" s="155"/>
      <c r="IF23" s="155"/>
      <c r="IG23" s="155"/>
      <c r="IH23" s="155"/>
      <c r="II23" s="155"/>
      <c r="IJ23" s="155"/>
      <c r="IK23" s="155"/>
      <c r="IL23" s="155"/>
      <c r="IM23" s="155"/>
      <c r="IN23" s="155"/>
      <c r="IO23" s="155"/>
      <c r="IP23" s="155"/>
      <c r="IQ23" s="155"/>
      <c r="IR23" s="155"/>
      <c r="IS23" s="155"/>
      <c r="IT23" s="155"/>
    </row>
    <row r="24" spans="1:254" x14ac:dyDescent="0.2">
      <c r="A24" s="192" t="str">
        <f>'3. Budget'!G27</f>
        <v>Formation des chargés de visite</v>
      </c>
      <c r="B24" s="194"/>
      <c r="C24" s="192">
        <f>'3. Budget'!I27</f>
        <v>0</v>
      </c>
      <c r="D24" s="195"/>
      <c r="E24" s="181">
        <f>C24</f>
        <v>0</v>
      </c>
      <c r="F24" s="183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5"/>
      <c r="BN24" s="155"/>
      <c r="BO24" s="155"/>
      <c r="BP24" s="155"/>
      <c r="BQ24" s="155"/>
      <c r="BR24" s="155"/>
      <c r="BS24" s="155"/>
      <c r="BT24" s="155"/>
      <c r="BU24" s="155"/>
      <c r="BV24" s="155"/>
      <c r="BW24" s="155"/>
      <c r="BX24" s="155"/>
      <c r="BY24" s="155"/>
      <c r="BZ24" s="155"/>
      <c r="CA24" s="155"/>
      <c r="CB24" s="155"/>
      <c r="CC24" s="155"/>
      <c r="CD24" s="155"/>
      <c r="CE24" s="155"/>
      <c r="CF24" s="155"/>
      <c r="CG24" s="155"/>
      <c r="CH24" s="155"/>
      <c r="CI24" s="155"/>
      <c r="CJ24" s="155"/>
      <c r="CK24" s="155"/>
      <c r="CL24" s="155"/>
      <c r="CM24" s="155"/>
      <c r="CN24" s="155"/>
      <c r="CO24" s="155"/>
      <c r="CP24" s="155"/>
      <c r="CQ24" s="155"/>
      <c r="CR24" s="155"/>
      <c r="CS24" s="155"/>
      <c r="CT24" s="155"/>
      <c r="CU24" s="155"/>
      <c r="CV24" s="155"/>
      <c r="CW24" s="155"/>
      <c r="CX24" s="155"/>
      <c r="CY24" s="155"/>
      <c r="CZ24" s="155"/>
      <c r="DA24" s="155"/>
      <c r="DB24" s="155"/>
      <c r="DC24" s="155"/>
      <c r="DD24" s="155"/>
      <c r="DE24" s="155"/>
      <c r="DF24" s="155"/>
      <c r="DG24" s="155"/>
      <c r="DH24" s="155"/>
      <c r="DI24" s="155"/>
      <c r="DJ24" s="155"/>
      <c r="DK24" s="155"/>
      <c r="DL24" s="155"/>
      <c r="DM24" s="155"/>
      <c r="DN24" s="155"/>
      <c r="DO24" s="155"/>
      <c r="DP24" s="155"/>
      <c r="DQ24" s="155"/>
      <c r="DR24" s="155"/>
      <c r="DS24" s="155"/>
      <c r="DT24" s="155"/>
      <c r="DU24" s="155"/>
      <c r="DV24" s="155"/>
      <c r="DW24" s="155"/>
      <c r="DX24" s="155"/>
      <c r="DY24" s="155"/>
      <c r="DZ24" s="155"/>
      <c r="EA24" s="155"/>
      <c r="EB24" s="155"/>
      <c r="EC24" s="155"/>
      <c r="ED24" s="155"/>
      <c r="EE24" s="155"/>
      <c r="EF24" s="155"/>
      <c r="EG24" s="155"/>
      <c r="EH24" s="155"/>
      <c r="EI24" s="155"/>
      <c r="EJ24" s="155"/>
      <c r="EK24" s="155"/>
      <c r="EL24" s="155"/>
      <c r="EM24" s="155"/>
      <c r="EN24" s="155"/>
      <c r="EO24" s="155"/>
      <c r="EP24" s="155"/>
      <c r="EQ24" s="155"/>
      <c r="ER24" s="155"/>
      <c r="ES24" s="155"/>
      <c r="ET24" s="155"/>
      <c r="EU24" s="155"/>
      <c r="EV24" s="155"/>
      <c r="EW24" s="155"/>
      <c r="EX24" s="155"/>
      <c r="EY24" s="155"/>
      <c r="EZ24" s="155"/>
      <c r="FA24" s="155"/>
      <c r="FB24" s="155"/>
      <c r="FC24" s="155"/>
      <c r="FD24" s="155"/>
      <c r="FE24" s="155"/>
      <c r="FF24" s="155"/>
      <c r="FG24" s="155"/>
      <c r="FH24" s="155"/>
      <c r="FI24" s="155"/>
      <c r="FJ24" s="155"/>
      <c r="FK24" s="155"/>
      <c r="FL24" s="155"/>
      <c r="FM24" s="155"/>
      <c r="FN24" s="155"/>
      <c r="FO24" s="155"/>
      <c r="FP24" s="155"/>
      <c r="FQ24" s="155"/>
      <c r="FR24" s="155"/>
      <c r="FS24" s="155"/>
      <c r="FT24" s="155"/>
      <c r="FU24" s="155"/>
      <c r="FV24" s="155"/>
      <c r="FW24" s="155"/>
      <c r="FX24" s="155"/>
      <c r="FY24" s="155"/>
      <c r="FZ24" s="155"/>
      <c r="GA24" s="155"/>
      <c r="GB24" s="155"/>
      <c r="GC24" s="155"/>
      <c r="GD24" s="155"/>
      <c r="GE24" s="155"/>
      <c r="GF24" s="155"/>
      <c r="GG24" s="155"/>
      <c r="GH24" s="155"/>
      <c r="GI24" s="155"/>
      <c r="GJ24" s="155"/>
      <c r="GK24" s="155"/>
      <c r="GL24" s="155"/>
      <c r="GM24" s="155"/>
      <c r="GN24" s="155"/>
      <c r="GO24" s="155"/>
      <c r="GP24" s="155"/>
      <c r="GQ24" s="155"/>
      <c r="GR24" s="155"/>
      <c r="GS24" s="155"/>
      <c r="GT24" s="155"/>
      <c r="GU24" s="155"/>
      <c r="GV24" s="155"/>
      <c r="GW24" s="155"/>
      <c r="GX24" s="155"/>
      <c r="GY24" s="155"/>
      <c r="GZ24" s="155"/>
      <c r="HA24" s="155"/>
      <c r="HB24" s="155"/>
      <c r="HC24" s="155"/>
      <c r="HD24" s="155"/>
      <c r="HE24" s="155"/>
      <c r="HF24" s="155"/>
      <c r="HG24" s="155"/>
      <c r="HH24" s="155"/>
      <c r="HI24" s="155"/>
      <c r="HJ24" s="155"/>
      <c r="HK24" s="155"/>
      <c r="HL24" s="155"/>
      <c r="HM24" s="155"/>
      <c r="HN24" s="155"/>
      <c r="HO24" s="155"/>
      <c r="HP24" s="155"/>
      <c r="HQ24" s="155"/>
      <c r="HR24" s="155"/>
      <c r="HS24" s="155"/>
      <c r="HT24" s="155"/>
      <c r="HU24" s="155"/>
      <c r="HV24" s="155"/>
      <c r="HW24" s="155"/>
      <c r="HX24" s="155"/>
      <c r="HY24" s="155"/>
      <c r="HZ24" s="155"/>
      <c r="IA24" s="155"/>
      <c r="IB24" s="155"/>
      <c r="IC24" s="155"/>
      <c r="ID24" s="155"/>
      <c r="IE24" s="155"/>
      <c r="IF24" s="155"/>
      <c r="IG24" s="155"/>
      <c r="IH24" s="155"/>
      <c r="II24" s="155"/>
      <c r="IJ24" s="155"/>
      <c r="IK24" s="155"/>
      <c r="IL24" s="155"/>
      <c r="IM24" s="155"/>
      <c r="IN24" s="155"/>
      <c r="IO24" s="155"/>
      <c r="IP24" s="155"/>
      <c r="IQ24" s="155"/>
      <c r="IR24" s="155"/>
      <c r="IS24" s="155"/>
      <c r="IT24" s="155"/>
    </row>
    <row r="25" spans="1:254" x14ac:dyDescent="0.2">
      <c r="A25" s="192" t="str">
        <f>'3. Budget'!G28</f>
        <v>Autre</v>
      </c>
      <c r="B25" s="194"/>
      <c r="C25" s="192">
        <f>'3. Budget'!I28</f>
        <v>0</v>
      </c>
      <c r="D25" s="195"/>
      <c r="E25" s="181">
        <f>C25</f>
        <v>0</v>
      </c>
      <c r="F25" s="183"/>
    </row>
    <row r="26" spans="1:254" s="177" customFormat="1" ht="23" customHeight="1" x14ac:dyDescent="0.15">
      <c r="A26" s="189" t="s">
        <v>134</v>
      </c>
      <c r="B26" s="189"/>
      <c r="C26" s="189"/>
      <c r="D26" s="199"/>
      <c r="E26" s="185">
        <f>(E5+E11+E17+E19+E23)*0.04</f>
        <v>0</v>
      </c>
      <c r="F26" s="186">
        <f>E26</f>
        <v>0</v>
      </c>
    </row>
    <row r="27" spans="1:254" s="177" customFormat="1" ht="24" customHeight="1" x14ac:dyDescent="0.15">
      <c r="A27" s="166"/>
      <c r="B27" s="167"/>
      <c r="C27" s="167"/>
      <c r="D27" s="167"/>
      <c r="E27" s="188"/>
      <c r="F27" s="187"/>
    </row>
    <row r="28" spans="1:254" x14ac:dyDescent="0.2">
      <c r="A28" s="414" t="s">
        <v>284</v>
      </c>
      <c r="B28" s="415"/>
      <c r="C28" s="415"/>
      <c r="D28" s="415"/>
      <c r="E28" s="168">
        <f>E5+E11+E17+E19+E23+E26</f>
        <v>0</v>
      </c>
      <c r="F28" s="168">
        <f>F5+F11+F17+F19+F23+F26</f>
        <v>0</v>
      </c>
    </row>
    <row r="29" spans="1:254" x14ac:dyDescent="0.2">
      <c r="A29" s="170"/>
      <c r="B29" s="170"/>
      <c r="C29" s="170"/>
      <c r="D29" s="170"/>
      <c r="E29" s="170"/>
      <c r="F29" s="170"/>
    </row>
    <row r="30" spans="1:254" x14ac:dyDescent="0.2">
      <c r="A30" s="416" t="s">
        <v>42</v>
      </c>
      <c r="B30" s="416"/>
      <c r="C30" s="171">
        <f>F28</f>
        <v>0</v>
      </c>
      <c r="D30" s="172"/>
      <c r="E30" s="173"/>
      <c r="F30" s="173"/>
    </row>
    <row r="31" spans="1:254" ht="28" x14ac:dyDescent="0.2">
      <c r="A31" s="417" t="s">
        <v>43</v>
      </c>
      <c r="B31" s="417"/>
      <c r="C31" s="174">
        <f>C30/8</f>
        <v>0</v>
      </c>
      <c r="D31" s="175" t="s">
        <v>44</v>
      </c>
      <c r="E31" s="173"/>
      <c r="F31" s="173"/>
    </row>
    <row r="32" spans="1:254" x14ac:dyDescent="0.2">
      <c r="A32" s="167"/>
      <c r="B32" s="167"/>
      <c r="C32" s="167"/>
      <c r="D32" s="167"/>
      <c r="E32" s="176"/>
      <c r="F32" s="176"/>
    </row>
    <row r="33" spans="1:6" ht="46" customHeight="1" x14ac:dyDescent="0.2">
      <c r="A33" s="418" t="s">
        <v>285</v>
      </c>
      <c r="B33" s="419"/>
      <c r="C33" s="419"/>
      <c r="D33" s="419"/>
      <c r="E33" s="419"/>
      <c r="F33" s="419"/>
    </row>
    <row r="34" spans="1:6" ht="28" x14ac:dyDescent="0.2">
      <c r="A34" s="178" t="s">
        <v>286</v>
      </c>
      <c r="B34" s="411" t="s">
        <v>287</v>
      </c>
      <c r="C34" s="412"/>
      <c r="D34" s="412"/>
      <c r="E34" s="412"/>
      <c r="F34" s="412"/>
    </row>
  </sheetData>
  <mergeCells count="7">
    <mergeCell ref="A1:F1"/>
    <mergeCell ref="A3:C3"/>
    <mergeCell ref="A28:D28"/>
    <mergeCell ref="A30:B30"/>
    <mergeCell ref="A31:B31"/>
    <mergeCell ref="A33:F33"/>
    <mergeCell ref="B34:F34"/>
  </mergeCells>
  <phoneticPr fontId="26" type="noConversion"/>
  <pageMargins left="0.75" right="0.75" top="1" bottom="1" header="0.5" footer="0.5"/>
  <pageSetup paperSize="9" scale="72" orientation="landscape" horizontalDpi="4294967292" verticalDpi="429496729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G58"/>
  <sheetViews>
    <sheetView topLeftCell="A11" workbookViewId="0">
      <selection activeCell="D25" sqref="D25:D26"/>
    </sheetView>
  </sheetViews>
  <sheetFormatPr baseColWidth="10" defaultRowHeight="13" x14ac:dyDescent="0.15"/>
  <cols>
    <col min="1" max="1" width="18.83203125" customWidth="1"/>
    <col min="2" max="2" width="25.5" customWidth="1"/>
    <col min="3" max="3" width="13.83203125" customWidth="1"/>
    <col min="4" max="4" width="32.83203125" customWidth="1"/>
    <col min="5" max="5" width="11.5" hidden="1" customWidth="1"/>
    <col min="6" max="6" width="5.33203125" customWidth="1"/>
    <col min="7" max="7" width="46.83203125" customWidth="1"/>
    <col min="8" max="8" width="51.83203125" customWidth="1"/>
    <col min="9" max="17" width="10.6640625" customWidth="1"/>
    <col min="18" max="18" width="12.33203125" customWidth="1"/>
    <col min="19" max="21" width="10.6640625" customWidth="1"/>
    <col min="22" max="22" width="12.33203125" customWidth="1"/>
    <col min="23" max="67" width="10.6640625" customWidth="1"/>
    <col min="68" max="68" width="11.33203125" bestFit="1" customWidth="1"/>
  </cols>
  <sheetData>
    <row r="1" spans="1:8" x14ac:dyDescent="0.15">
      <c r="A1" s="436" t="s">
        <v>142</v>
      </c>
      <c r="B1" s="436"/>
      <c r="C1" s="437" t="s">
        <v>145</v>
      </c>
      <c r="D1" s="437"/>
      <c r="E1" s="12"/>
      <c r="G1" s="436" t="s">
        <v>220</v>
      </c>
      <c r="H1" s="436"/>
    </row>
    <row r="2" spans="1:8" ht="14" x14ac:dyDescent="0.15">
      <c r="A2" s="109" t="s">
        <v>142</v>
      </c>
      <c r="B2" s="112">
        <f>'1. Description générale'!A5</f>
        <v>0</v>
      </c>
      <c r="C2" s="109" t="s">
        <v>145</v>
      </c>
      <c r="D2" s="112">
        <f>'1. Description générale'!A8</f>
        <v>0</v>
      </c>
      <c r="E2" s="12"/>
      <c r="G2" s="109" t="s">
        <v>168</v>
      </c>
      <c r="H2" s="112" t="str">
        <f>'1. Description générale'!E24&amp;"; "&amp;'1. Description générale'!E25&amp;"; "&amp;'1. Description générale'!E26</f>
        <v xml:space="preserve">; ; </v>
      </c>
    </row>
    <row r="3" spans="1:8" ht="14" x14ac:dyDescent="0.15">
      <c r="A3" s="109" t="s">
        <v>143</v>
      </c>
      <c r="B3" s="112">
        <f>'1. Description générale'!B5</f>
        <v>0</v>
      </c>
      <c r="C3" s="109" t="s">
        <v>146</v>
      </c>
      <c r="D3" s="112">
        <f>'1. Description générale'!B8</f>
        <v>0</v>
      </c>
      <c r="E3" s="14"/>
      <c r="G3" s="111"/>
      <c r="H3" s="111"/>
    </row>
    <row r="4" spans="1:8" ht="14" x14ac:dyDescent="0.15">
      <c r="A4" s="109" t="s">
        <v>144</v>
      </c>
      <c r="B4" s="112">
        <f>'1. Description générale'!C5</f>
        <v>0</v>
      </c>
      <c r="C4" s="109" t="s">
        <v>147</v>
      </c>
      <c r="D4" s="118">
        <f>'1. Description générale'!C8</f>
        <v>0</v>
      </c>
      <c r="G4" s="438" t="s">
        <v>218</v>
      </c>
      <c r="H4" s="438"/>
    </row>
    <row r="5" spans="1:8" ht="14" x14ac:dyDescent="0.15">
      <c r="A5" s="109" t="s">
        <v>252</v>
      </c>
      <c r="B5" s="212">
        <f>'1. Description générale'!D8</f>
        <v>0</v>
      </c>
      <c r="C5" s="109" t="s">
        <v>205</v>
      </c>
      <c r="D5" s="119">
        <f>'1. Description générale'!D11</f>
        <v>0</v>
      </c>
      <c r="G5" s="128" t="s">
        <v>191</v>
      </c>
      <c r="H5" s="119" t="str">
        <f>'1. Description générale'!E31&amp;"; "&amp;'1. Description générale'!E32&amp;"; "&amp;'1. Description générale'!E33&amp;"; "&amp;'1. Description générale'!E34&amp;"; "&amp;'1. Description générale'!E35&amp;"; "&amp;'1. Description générale'!E36&amp;"; "&amp;'1. Description générale'!E37</f>
        <v xml:space="preserve">; ; ; ; ; ; </v>
      </c>
    </row>
    <row r="6" spans="1:8" ht="28" x14ac:dyDescent="0.15">
      <c r="A6" s="116" t="s">
        <v>204</v>
      </c>
      <c r="B6" s="119">
        <f>'1. Description générale'!D5</f>
        <v>0</v>
      </c>
      <c r="C6" s="109" t="s">
        <v>225</v>
      </c>
      <c r="D6" s="112">
        <f>'1. Description générale'!E27</f>
        <v>0</v>
      </c>
      <c r="E6" s="12"/>
      <c r="G6" s="213" t="s">
        <v>246</v>
      </c>
      <c r="H6" s="207">
        <f>'1. Description générale'!E39</f>
        <v>0</v>
      </c>
    </row>
    <row r="7" spans="1:8" ht="14" x14ac:dyDescent="0.15">
      <c r="E7" s="12"/>
      <c r="G7" s="213" t="s">
        <v>260</v>
      </c>
      <c r="H7" s="207">
        <f>'1. Description générale'!E41</f>
        <v>0</v>
      </c>
    </row>
    <row r="8" spans="1:8" ht="13" customHeight="1" x14ac:dyDescent="0.15">
      <c r="A8" s="422" t="s">
        <v>208</v>
      </c>
      <c r="B8" s="432"/>
      <c r="C8" s="432"/>
      <c r="D8" s="423"/>
      <c r="E8" s="14"/>
      <c r="G8" s="213" t="s">
        <v>184</v>
      </c>
      <c r="H8" s="207">
        <f>'1. Description générale'!E42</f>
        <v>0</v>
      </c>
    </row>
    <row r="9" spans="1:8" ht="14" customHeight="1" x14ac:dyDescent="0.15">
      <c r="A9" s="109" t="s">
        <v>140</v>
      </c>
      <c r="B9" s="120">
        <f>'1. Description générale'!A11</f>
        <v>0</v>
      </c>
      <c r="C9" s="428" t="s">
        <v>148</v>
      </c>
      <c r="D9" s="430">
        <f>'1. Description générale'!C11</f>
        <v>0</v>
      </c>
      <c r="E9" s="12"/>
      <c r="G9" s="213" t="s">
        <v>262</v>
      </c>
      <c r="H9" s="207">
        <f>'1. Description générale'!E43</f>
        <v>0</v>
      </c>
    </row>
    <row r="10" spans="1:8" ht="14" x14ac:dyDescent="0.15">
      <c r="A10" s="109" t="s">
        <v>141</v>
      </c>
      <c r="B10" s="120">
        <f>'1. Description générale'!B11</f>
        <v>0</v>
      </c>
      <c r="C10" s="429"/>
      <c r="D10" s="431"/>
      <c r="E10" s="12"/>
      <c r="G10" s="213" t="s">
        <v>261</v>
      </c>
      <c r="H10" s="207">
        <f>'1. Description générale'!E44</f>
        <v>0</v>
      </c>
    </row>
    <row r="11" spans="1:8" ht="28" x14ac:dyDescent="0.15">
      <c r="A11" s="110" t="s">
        <v>207</v>
      </c>
      <c r="B11" s="110" t="s">
        <v>156</v>
      </c>
      <c r="C11" s="110" t="s">
        <v>157</v>
      </c>
      <c r="D11" s="110" t="s">
        <v>158</v>
      </c>
      <c r="E11" s="14"/>
      <c r="G11" s="128" t="s">
        <v>259</v>
      </c>
      <c r="H11" s="207">
        <f>'1. Description générale'!E45</f>
        <v>0</v>
      </c>
    </row>
    <row r="12" spans="1:8" ht="28" x14ac:dyDescent="0.15">
      <c r="A12" s="109" t="s">
        <v>153</v>
      </c>
      <c r="B12" s="120">
        <f>B9</f>
        <v>0</v>
      </c>
      <c r="C12" s="120">
        <f>IF(D9&gt;12,EOMONTH(B12,11),EOMONTH(B12,(D9-1)))</f>
        <v>-1</v>
      </c>
      <c r="D12" s="108">
        <f>ROUND((C12-B12)*12/365,0)</f>
        <v>0</v>
      </c>
      <c r="E12" s="12"/>
      <c r="G12" s="213" t="s">
        <v>258</v>
      </c>
      <c r="H12" s="207">
        <f>'1. Description générale'!E46</f>
        <v>0</v>
      </c>
    </row>
    <row r="13" spans="1:8" ht="14" x14ac:dyDescent="0.15">
      <c r="A13" s="109" t="s">
        <v>154</v>
      </c>
      <c r="B13" s="120">
        <f>IF('1. Description générale'!C11&gt;12,C12+1,)</f>
        <v>0</v>
      </c>
      <c r="C13" s="120">
        <f>IF(D9&gt;24,EOMONTH(B13,11),EOMONTH(B13,D9-13))</f>
        <v>-366</v>
      </c>
      <c r="D13" s="108">
        <f>ROUND((C13-B13)*12/365,0)</f>
        <v>-12</v>
      </c>
      <c r="E13" s="12"/>
      <c r="G13" s="213" t="s">
        <v>290</v>
      </c>
      <c r="H13" s="207">
        <f>'1. Description générale'!E47</f>
        <v>0</v>
      </c>
    </row>
    <row r="14" spans="1:8" ht="14" x14ac:dyDescent="0.15">
      <c r="A14" s="109" t="s">
        <v>155</v>
      </c>
      <c r="B14" s="120" t="str">
        <f>IF('1. Description générale'!C11&gt;24,C13+1," ")</f>
        <v xml:space="preserve"> </v>
      </c>
      <c r="C14" s="120" t="e">
        <f>IF(D9&lt;36,EOMONTH(B14,D9-25),EOMONTH(B14,11))</f>
        <v>#VALUE!</v>
      </c>
      <c r="D14" s="108" t="e">
        <f>ROUND((C14-B14)*12/365,0)</f>
        <v>#VALUE!</v>
      </c>
      <c r="E14" s="14"/>
    </row>
    <row r="15" spans="1:8" x14ac:dyDescent="0.15">
      <c r="A15" s="111"/>
      <c r="B15" s="111"/>
      <c r="C15" s="111"/>
      <c r="D15" s="111"/>
      <c r="E15" s="12"/>
    </row>
    <row r="16" spans="1:8" x14ac:dyDescent="0.15">
      <c r="A16" s="422" t="s">
        <v>165</v>
      </c>
      <c r="B16" s="432"/>
      <c r="C16" s="432"/>
      <c r="D16" s="423"/>
      <c r="E16" s="12"/>
      <c r="G16" s="422" t="s">
        <v>36</v>
      </c>
      <c r="H16" s="423"/>
    </row>
    <row r="17" spans="1:8" ht="28" x14ac:dyDescent="0.15">
      <c r="A17" s="109" t="s">
        <v>151</v>
      </c>
      <c r="B17" s="121">
        <f>'1. Description générale'!B16</f>
        <v>0</v>
      </c>
      <c r="C17" s="113" t="s">
        <v>198</v>
      </c>
      <c r="D17" s="426" t="s">
        <v>214</v>
      </c>
      <c r="E17" s="12"/>
      <c r="G17" s="128" t="s">
        <v>164</v>
      </c>
      <c r="H17" s="112">
        <f>'1. Description générale'!E49</f>
        <v>0</v>
      </c>
    </row>
    <row r="18" spans="1:8" ht="28" x14ac:dyDescent="0.15">
      <c r="A18" s="109" t="s">
        <v>152</v>
      </c>
      <c r="B18" s="122">
        <f>'1. Description générale'!B21</f>
        <v>0</v>
      </c>
      <c r="C18" s="123" t="e">
        <f>C19+C20+#REF!</f>
        <v>#REF!</v>
      </c>
      <c r="D18" s="427"/>
      <c r="E18" s="12"/>
      <c r="G18" s="128" t="s">
        <v>170</v>
      </c>
      <c r="H18" s="112">
        <f>'1. Description générale'!E50</f>
        <v>0</v>
      </c>
    </row>
    <row r="19" spans="1:8" ht="14" x14ac:dyDescent="0.15">
      <c r="A19" s="109" t="s">
        <v>153</v>
      </c>
      <c r="B19" s="124">
        <f>'1. Description générale'!B19</f>
        <v>0</v>
      </c>
      <c r="C19" s="122">
        <f>'1. Description générale'!C19</f>
        <v>0</v>
      </c>
      <c r="D19" s="125" t="e">
        <f>'1. Description générale'!D19</f>
        <v>#DIV/0!</v>
      </c>
      <c r="E19" s="12"/>
      <c r="G19" s="128" t="s">
        <v>264</v>
      </c>
      <c r="H19" s="112">
        <f>'1. Description générale'!E51</f>
        <v>0</v>
      </c>
    </row>
    <row r="20" spans="1:8" ht="14" x14ac:dyDescent="0.15">
      <c r="A20" s="109" t="s">
        <v>154</v>
      </c>
      <c r="B20" s="122">
        <f>'1. Description générale'!B20</f>
        <v>0</v>
      </c>
      <c r="C20" s="122">
        <f>'1. Description générale'!C20</f>
        <v>0</v>
      </c>
      <c r="D20" s="125" t="e">
        <f>'1. Description générale'!D20</f>
        <v>#DIV/0!</v>
      </c>
      <c r="E20" s="12"/>
      <c r="G20" s="128" t="s">
        <v>265</v>
      </c>
      <c r="H20" s="112">
        <f>'1. Description générale'!E52</f>
        <v>0</v>
      </c>
    </row>
    <row r="21" spans="1:8" ht="14" x14ac:dyDescent="0.15">
      <c r="A21" s="127"/>
      <c r="B21" s="127"/>
      <c r="C21" s="127"/>
      <c r="D21" s="127"/>
      <c r="E21" s="12"/>
      <c r="G21" s="128" t="s">
        <v>295</v>
      </c>
      <c r="H21" s="112">
        <f>'1. Description générale'!E53</f>
        <v>0</v>
      </c>
    </row>
    <row r="22" spans="1:8" ht="14" x14ac:dyDescent="0.15">
      <c r="A22" s="422" t="s">
        <v>212</v>
      </c>
      <c r="B22" s="432"/>
      <c r="C22" s="432"/>
      <c r="D22" s="423"/>
      <c r="E22" s="12"/>
      <c r="G22" s="128" t="s">
        <v>165</v>
      </c>
      <c r="H22" s="112">
        <f>'1. Description générale'!E56</f>
        <v>0</v>
      </c>
    </row>
    <row r="23" spans="1:8" ht="14" x14ac:dyDescent="0.15">
      <c r="A23" s="109" t="s">
        <v>149</v>
      </c>
      <c r="B23" s="114">
        <f>'1. Description générale'!A14</f>
        <v>0</v>
      </c>
      <c r="C23" s="428" t="s">
        <v>210</v>
      </c>
      <c r="D23" s="115" t="e">
        <f>B23/B18</f>
        <v>#DIV/0!</v>
      </c>
      <c r="E23" s="12"/>
      <c r="G23" s="116" t="s">
        <v>166</v>
      </c>
      <c r="H23" s="112">
        <f>'1. Description générale'!E57</f>
        <v>0</v>
      </c>
    </row>
    <row r="24" spans="1:8" ht="28" x14ac:dyDescent="0.15">
      <c r="A24" s="109" t="s">
        <v>150</v>
      </c>
      <c r="B24" s="114">
        <f>'1. Description générale'!B14</f>
        <v>0</v>
      </c>
      <c r="C24" s="429"/>
      <c r="D24" s="131" t="e">
        <f>B24/B18</f>
        <v>#DIV/0!</v>
      </c>
      <c r="E24" s="12"/>
      <c r="G24" s="220" t="s">
        <v>296</v>
      </c>
      <c r="H24" s="112">
        <f>'1. Description générale'!E58</f>
        <v>0</v>
      </c>
    </row>
    <row r="25" spans="1:8" ht="14" x14ac:dyDescent="0.15">
      <c r="A25" s="116" t="s">
        <v>209</v>
      </c>
      <c r="B25" s="115">
        <f>B23-B24</f>
        <v>0</v>
      </c>
      <c r="C25" s="203" t="s">
        <v>210</v>
      </c>
      <c r="D25" s="426" t="s">
        <v>150</v>
      </c>
      <c r="E25" s="12"/>
      <c r="G25" s="221" t="s">
        <v>333</v>
      </c>
      <c r="H25" s="112">
        <f>'1. Description générale'!E59</f>
        <v>0</v>
      </c>
    </row>
    <row r="26" spans="1:8" x14ac:dyDescent="0.15">
      <c r="A26" s="116" t="s">
        <v>207</v>
      </c>
      <c r="B26" s="116" t="s">
        <v>149</v>
      </c>
      <c r="C26" s="204"/>
      <c r="D26" s="427"/>
      <c r="E26" s="12"/>
    </row>
    <row r="27" spans="1:8" x14ac:dyDescent="0.15">
      <c r="A27" s="116" t="s">
        <v>153</v>
      </c>
      <c r="B27" s="115">
        <f>'3. Budget'!E47</f>
        <v>0</v>
      </c>
      <c r="C27" s="115" t="e">
        <f>B27/B19</f>
        <v>#DIV/0!</v>
      </c>
      <c r="D27" s="115">
        <f>'3. Budget'!E48</f>
        <v>0</v>
      </c>
      <c r="E27" s="12"/>
    </row>
    <row r="28" spans="1:8" x14ac:dyDescent="0.15">
      <c r="A28" s="116" t="s">
        <v>211</v>
      </c>
      <c r="B28" s="115">
        <f>'3. Budget'!K47</f>
        <v>0</v>
      </c>
      <c r="C28" s="115" t="e">
        <f>B28/B20</f>
        <v>#DIV/0!</v>
      </c>
      <c r="D28" s="115">
        <f>'3. Budget'!E48</f>
        <v>0</v>
      </c>
      <c r="E28" s="12"/>
      <c r="G28" s="422" t="s">
        <v>219</v>
      </c>
      <c r="H28" s="423"/>
    </row>
    <row r="29" spans="1:8" ht="14" x14ac:dyDescent="0.15">
      <c r="A29" s="116" t="s">
        <v>213</v>
      </c>
      <c r="B29" s="115" t="e">
        <f>'4. Équipements'!D22/B18</f>
        <v>#DIV/0!</v>
      </c>
      <c r="C29" s="113"/>
      <c r="D29" s="113"/>
      <c r="E29" s="12"/>
      <c r="G29" s="128" t="s">
        <v>222</v>
      </c>
      <c r="H29" s="129">
        <f>'1. Description générale'!E60</f>
        <v>0</v>
      </c>
    </row>
    <row r="30" spans="1:8" ht="28" x14ac:dyDescent="0.15">
      <c r="A30" s="111"/>
      <c r="B30" s="111"/>
      <c r="C30" s="85"/>
      <c r="D30" s="85"/>
      <c r="E30" s="12"/>
      <c r="G30" s="128" t="s">
        <v>270</v>
      </c>
      <c r="H30" s="129">
        <f>'1. Description générale'!E61</f>
        <v>0</v>
      </c>
    </row>
    <row r="31" spans="1:8" x14ac:dyDescent="0.15">
      <c r="A31" s="433" t="s">
        <v>206</v>
      </c>
      <c r="B31" s="434"/>
      <c r="C31" s="434"/>
      <c r="D31" s="435"/>
      <c r="E31" s="12"/>
      <c r="G31" s="206" t="s">
        <v>271</v>
      </c>
      <c r="H31" s="129">
        <f>'1. Description générale'!E62</f>
        <v>0</v>
      </c>
    </row>
    <row r="32" spans="1:8" ht="14" customHeight="1" x14ac:dyDescent="0.15">
      <c r="A32" s="424" t="s">
        <v>216</v>
      </c>
      <c r="B32" s="425"/>
      <c r="C32" s="422" t="s">
        <v>217</v>
      </c>
      <c r="D32" s="423"/>
    </row>
    <row r="33" spans="1:85" ht="13" customHeight="1" x14ac:dyDescent="0.15">
      <c r="A33" s="116" t="s">
        <v>51</v>
      </c>
      <c r="B33" s="115" t="e">
        <f>B34+B35+#REF!</f>
        <v>#REF!</v>
      </c>
      <c r="C33" s="109">
        <f>YEAR(B12)</f>
        <v>1904</v>
      </c>
      <c r="D33" s="126">
        <f>ROUND((E34-B12)*12/365,0)*B34/12</f>
        <v>0</v>
      </c>
      <c r="E33" s="85" t="s">
        <v>215</v>
      </c>
    </row>
    <row r="34" spans="1:85" ht="24" customHeight="1" x14ac:dyDescent="0.15">
      <c r="A34" s="116" t="s">
        <v>153</v>
      </c>
      <c r="B34" s="115">
        <f>'3. Budget'!E29</f>
        <v>0</v>
      </c>
      <c r="C34" s="109">
        <f>C33+1</f>
        <v>1905</v>
      </c>
      <c r="D34" s="126">
        <f>((12-(ROUND((E34-B12)*12/365,0)))*B34/12)+(ROUND((E35-B13)*12/365,0)*B35/12)</f>
        <v>0</v>
      </c>
      <c r="E34" s="117">
        <v>41638</v>
      </c>
    </row>
    <row r="35" spans="1:85" x14ac:dyDescent="0.15">
      <c r="A35" s="116" t="s">
        <v>154</v>
      </c>
      <c r="B35" s="115">
        <f>'3. Budget'!K29</f>
        <v>0</v>
      </c>
      <c r="C35" s="109">
        <f>C34+1</f>
        <v>1906</v>
      </c>
      <c r="D35" s="126" t="e">
        <f>((12-(ROUND((E35-B13)*12/365,0)))*B35/12)+(ROUND((E36-B14)*12/365,0)*#REF!/12)</f>
        <v>#VALUE!</v>
      </c>
      <c r="E35" s="117">
        <v>42003</v>
      </c>
    </row>
    <row r="36" spans="1:85" x14ac:dyDescent="0.15">
      <c r="C36" s="12"/>
      <c r="D36" s="12"/>
      <c r="E36" s="117">
        <v>42368</v>
      </c>
    </row>
    <row r="37" spans="1:85" x14ac:dyDescent="0.15">
      <c r="C37" s="12"/>
      <c r="D37" s="12"/>
      <c r="E37" s="117">
        <v>42734</v>
      </c>
    </row>
    <row r="38" spans="1:85" ht="34" x14ac:dyDescent="0.15">
      <c r="A38" s="229" t="s">
        <v>307</v>
      </c>
      <c r="B38" s="229"/>
      <c r="C38" s="229"/>
      <c r="D38" s="229" t="s">
        <v>308</v>
      </c>
    </row>
    <row r="39" spans="1:85" ht="15" customHeight="1" x14ac:dyDescent="0.15">
      <c r="A39" s="223">
        <f>B2</f>
        <v>0</v>
      </c>
      <c r="B39" s="223"/>
      <c r="C39" s="223"/>
      <c r="D39" s="223" t="str">
        <f>H2</f>
        <v xml:space="preserve">; ; </v>
      </c>
    </row>
    <row r="41" spans="1:85" s="222" customFormat="1" ht="28" hidden="1" customHeight="1" x14ac:dyDescent="0.15">
      <c r="A41" s="94"/>
      <c r="B41" s="117"/>
      <c r="C41" s="117"/>
      <c r="D41" s="14"/>
      <c r="E41" s="230" t="s">
        <v>309</v>
      </c>
      <c r="F41" s="230" t="s">
        <v>156</v>
      </c>
      <c r="G41" s="230" t="s">
        <v>157</v>
      </c>
      <c r="H41" s="229" t="s">
        <v>310</v>
      </c>
      <c r="I41" s="229" t="s">
        <v>311</v>
      </c>
      <c r="J41" s="229" t="s">
        <v>312</v>
      </c>
      <c r="K41" s="229" t="s">
        <v>313</v>
      </c>
      <c r="L41" s="231" t="s">
        <v>314</v>
      </c>
      <c r="M41" s="231"/>
      <c r="N41" s="231"/>
      <c r="O41" s="231"/>
      <c r="P41" s="231"/>
      <c r="Q41" s="231"/>
      <c r="R41" s="229" t="s">
        <v>315</v>
      </c>
      <c r="S41" s="229" t="s">
        <v>316</v>
      </c>
      <c r="T41" s="229"/>
      <c r="U41" s="229"/>
      <c r="V41" s="229" t="s">
        <v>317</v>
      </c>
      <c r="W41" s="229" t="s">
        <v>318</v>
      </c>
      <c r="X41" s="229"/>
      <c r="Y41" s="229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2"/>
      <c r="AK41" s="232"/>
      <c r="AL41" s="232"/>
      <c r="AM41" s="231"/>
      <c r="AN41" s="229"/>
      <c r="AO41" s="229"/>
      <c r="AP41" s="229"/>
      <c r="AQ41" s="229"/>
      <c r="AR41" s="229"/>
      <c r="AS41" s="229"/>
      <c r="AT41" s="229"/>
      <c r="AU41" s="229"/>
      <c r="AV41" s="229"/>
      <c r="AW41" s="231"/>
      <c r="AX41" s="229"/>
      <c r="AY41" s="229"/>
      <c r="AZ41" s="229"/>
      <c r="BA41" s="231"/>
      <c r="BB41" s="229"/>
      <c r="BC41" s="229"/>
      <c r="BD41" s="229"/>
      <c r="BE41" s="231"/>
      <c r="BF41" s="232" t="s">
        <v>319</v>
      </c>
      <c r="BG41" s="232" t="s">
        <v>320</v>
      </c>
      <c r="BH41" s="232"/>
      <c r="BI41" s="232"/>
      <c r="BJ41" s="232"/>
      <c r="BK41" s="231"/>
      <c r="BL41" s="232"/>
      <c r="BM41" s="232"/>
      <c r="BN41" s="232"/>
      <c r="BO41" s="231"/>
      <c r="BP41" s="232" t="s">
        <v>321</v>
      </c>
      <c r="BQ41" s="232" t="s">
        <v>322</v>
      </c>
      <c r="BR41" s="232"/>
      <c r="BS41" s="232"/>
      <c r="BT41" s="232"/>
      <c r="BU41" s="232"/>
      <c r="BV41" s="229"/>
      <c r="BW41" s="229"/>
      <c r="BX41" s="229" t="s">
        <v>323</v>
      </c>
      <c r="BY41" s="229" t="s">
        <v>324</v>
      </c>
      <c r="BZ41" s="229" t="s">
        <v>325</v>
      </c>
      <c r="CA41" s="229" t="s">
        <v>326</v>
      </c>
      <c r="CB41" s="229" t="s">
        <v>327</v>
      </c>
      <c r="CC41" s="229" t="s">
        <v>328</v>
      </c>
      <c r="CD41" s="229" t="s">
        <v>329</v>
      </c>
      <c r="CE41" s="229" t="s">
        <v>330</v>
      </c>
      <c r="CF41" s="229" t="s">
        <v>331</v>
      </c>
      <c r="CG41" s="229" t="s">
        <v>332</v>
      </c>
    </row>
    <row r="42" spans="1:85" s="223" customFormat="1" hidden="1" x14ac:dyDescent="0.15">
      <c r="A42" s="94"/>
      <c r="B42" s="117"/>
      <c r="C42" s="117"/>
      <c r="D42"/>
      <c r="F42" s="224">
        <f>B9</f>
        <v>0</v>
      </c>
      <c r="G42" s="224">
        <f>B10</f>
        <v>0</v>
      </c>
      <c r="H42" s="223">
        <f>D9</f>
        <v>0</v>
      </c>
      <c r="J42" s="225">
        <f>B17</f>
        <v>0</v>
      </c>
      <c r="K42" s="226">
        <f>B18</f>
        <v>0</v>
      </c>
      <c r="L42" s="223">
        <v>1</v>
      </c>
      <c r="R42" s="227">
        <f>B23</f>
        <v>0</v>
      </c>
      <c r="S42" s="223" t="e">
        <f>R42/D9*12</f>
        <v>#DIV/0!</v>
      </c>
      <c r="V42" s="227">
        <f>B24</f>
        <v>0</v>
      </c>
      <c r="W42" s="223" t="e">
        <f>V42/D9*12</f>
        <v>#DIV/0!</v>
      </c>
      <c r="BF42" s="223">
        <f>'4. Équipements'!D22</f>
        <v>0</v>
      </c>
      <c r="BG42" s="223" t="e">
        <f>BF42/D9*12</f>
        <v>#DIV/0!</v>
      </c>
      <c r="BP42" s="228" t="e">
        <f>B33</f>
        <v>#REF!</v>
      </c>
      <c r="BQ42" s="228" t="e">
        <f>B33/D9*12</f>
        <v>#REF!</v>
      </c>
      <c r="BX42" s="223">
        <f>H17</f>
        <v>0</v>
      </c>
      <c r="BY42" s="223">
        <f>H19</f>
        <v>0</v>
      </c>
      <c r="BZ42" s="223">
        <f>H25</f>
        <v>0</v>
      </c>
      <c r="CA42" s="223">
        <f>H18</f>
        <v>0</v>
      </c>
      <c r="CB42" s="223">
        <f>H22</f>
        <v>0</v>
      </c>
      <c r="CC42" s="223" t="str">
        <f>'3. Budget'!A56</f>
        <v>partenaire financier 1</v>
      </c>
      <c r="CD42" s="223" t="str">
        <f>'3. Budget'!A57</f>
        <v>partenaire financier 2</v>
      </c>
      <c r="CE42" s="223" t="str">
        <f>'3. Budget'!A58</f>
        <v>partenaire financier 3</v>
      </c>
      <c r="CF42" s="223" t="str">
        <f>'3. Budget'!A59</f>
        <v>partenaire financier 4</v>
      </c>
      <c r="CG42" s="223" t="str">
        <f>'3. Budget'!A60</f>
        <v>partenaire financier 5</v>
      </c>
    </row>
    <row r="43" spans="1:85" x14ac:dyDescent="0.15">
      <c r="A43" s="94"/>
      <c r="B43" s="117"/>
      <c r="C43" s="117"/>
    </row>
    <row r="44" spans="1:85" x14ac:dyDescent="0.15">
      <c r="A44" s="152"/>
      <c r="C44" s="12"/>
    </row>
    <row r="45" spans="1:85" x14ac:dyDescent="0.15">
      <c r="A45" s="152"/>
    </row>
    <row r="46" spans="1:85" x14ac:dyDescent="0.15">
      <c r="A46" s="152"/>
    </row>
    <row r="49" ht="16" customHeight="1" x14ac:dyDescent="0.15"/>
    <row r="58" ht="16" customHeight="1" x14ac:dyDescent="0.15"/>
  </sheetData>
  <mergeCells count="17">
    <mergeCell ref="G16:H16"/>
    <mergeCell ref="G28:H28"/>
    <mergeCell ref="C23:C24"/>
    <mergeCell ref="A1:B1"/>
    <mergeCell ref="C1:D1"/>
    <mergeCell ref="A8:D8"/>
    <mergeCell ref="G4:H4"/>
    <mergeCell ref="G1:H1"/>
    <mergeCell ref="A16:D16"/>
    <mergeCell ref="C32:D32"/>
    <mergeCell ref="A32:B32"/>
    <mergeCell ref="D25:D26"/>
    <mergeCell ref="D17:D18"/>
    <mergeCell ref="C9:C10"/>
    <mergeCell ref="D9:D10"/>
    <mergeCell ref="A22:D22"/>
    <mergeCell ref="A31:D31"/>
  </mergeCells>
  <pageMargins left="0.75" right="0.75" top="1" bottom="1" header="0.5" footer="0.5"/>
  <pageSetup paperSize="9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9</vt:i4>
      </vt:variant>
    </vt:vector>
  </HeadingPairs>
  <TitlesOfParts>
    <vt:vector size="19" baseType="lpstr">
      <vt:lpstr>0. Instructions</vt:lpstr>
      <vt:lpstr>1. Description générale</vt:lpstr>
      <vt:lpstr>2. Bilan années précédentes</vt:lpstr>
      <vt:lpstr>3. Budget</vt:lpstr>
      <vt:lpstr>4. Équipements</vt:lpstr>
      <vt:lpstr>5. Critères de sélection</vt:lpstr>
      <vt:lpstr>6.1 Budget réel année 1</vt:lpstr>
      <vt:lpstr>6.2 Budget réel année 2</vt:lpstr>
      <vt:lpstr>7. Fiche SLIME CLER</vt:lpstr>
      <vt:lpstr>Listes</vt:lpstr>
      <vt:lpstr>Excel_BuiltIn_Print_Area_1</vt:lpstr>
      <vt:lpstr>'0. Instructions'!Zone_d_impression</vt:lpstr>
      <vt:lpstr>'1. Description générale'!Zone_d_impression</vt:lpstr>
      <vt:lpstr>'2. Bilan années précédentes'!Zone_d_impression</vt:lpstr>
      <vt:lpstr>'3. Budget'!Zone_d_impression</vt:lpstr>
      <vt:lpstr>'4. Équipements'!Zone_d_impression</vt:lpstr>
      <vt:lpstr>'5. Critères de sélection'!Zone_d_impression</vt:lpstr>
      <vt:lpstr>'6.1 Budget réel année 1'!Zone_d_impression</vt:lpstr>
      <vt:lpstr>'6.2 Budget réel année 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Delpont</dc:creator>
  <cp:lastModifiedBy>Léo Pardo</cp:lastModifiedBy>
  <cp:lastPrinted>2017-06-21T09:42:43Z</cp:lastPrinted>
  <dcterms:created xsi:type="dcterms:W3CDTF">2014-09-30T15:04:13Z</dcterms:created>
  <dcterms:modified xsi:type="dcterms:W3CDTF">2018-11-15T16:30:13Z</dcterms:modified>
</cp:coreProperties>
</file>